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Instructions" r:id="rId3" sheetId="1"/>
    <sheet name="Box packing information" r:id="rId4" sheetId="2"/>
    <sheet name="Metadata" r:id="rId5" sheetId="3"/>
  </sheets>
</workbook>
</file>

<file path=xl/sharedStrings.xml><?xml version="1.0" encoding="utf-8"?>
<sst xmlns="http://schemas.openxmlformats.org/spreadsheetml/2006/main" count="606" uniqueCount="357">
  <si>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</si>
  <si>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</si>
  <si>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</si>
  <si>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</si>
  <si>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</si>
  <si>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</si>
  <si>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</si>
  <si>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</si>
  <si>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</si>
  <si>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Provide the box details for this pack group below. See the instructions sheet if you have questions.</t>
  </si>
  <si>
    <t>Pack group: 1</t>
  </si>
  <si>
    <t>pg7fa924c2-84f6-4e49-b171-82ea7e09ec95</t>
  </si>
  <si>
    <t>Total SKUs: 63 (233 units)</t>
  </si>
  <si>
    <t>Total box count:</t>
  </si>
  <si>
    <t>SKU</t>
  </si>
  <si>
    <t xml:space="preserve">Product title </t>
  </si>
  <si>
    <t>Id</t>
  </si>
  <si>
    <t>ASIN</t>
  </si>
  <si>
    <t>FNSKU</t>
  </si>
  <si>
    <t>Condition</t>
  </si>
  <si>
    <t>Prep type</t>
  </si>
  <si>
    <t>Who preps units?</t>
  </si>
  <si>
    <t>Who labels units?</t>
  </si>
  <si>
    <t>Expected quantity</t>
  </si>
  <si>
    <t>Boxed quantity</t>
  </si>
  <si>
    <t>DE-HRTNDFOOTW-XS</t>
  </si>
  <si>
    <t>Womens Black Pregnancy Announcement Shirts - Pregnant Tshirt [40022011-AM] | Heart and Foot, XS</t>
  </si>
  <si>
    <t>pkd292eef8-06dc-41f8-8e1b-b2df12502e1b</t>
  </si>
  <si>
    <t>B0BWF9YL7Z</t>
  </si>
  <si>
    <t>X003Q3UB8F</t>
  </si>
  <si>
    <t>NewItem</t>
  </si>
  <si>
    <t>Labeling,Poly bagging</t>
  </si>
  <si>
    <t>By seller</t>
  </si>
  <si>
    <t>DE-LGSMVNeckSet37-M</t>
  </si>
  <si>
    <t>V Neck Long Sleeve Mens Tshirts Multipack - Soft Comfortable Full Sleeves T Shirts for Men Pack [4BUN00373] | LGS MenV Set 37, M</t>
  </si>
  <si>
    <t>pk413bb3c6-229e-4e67-9f19-31e78c3b1cd4</t>
  </si>
  <si>
    <t>B0DXFFDX7Q</t>
  </si>
  <si>
    <t>X004LLD0B1</t>
  </si>
  <si>
    <t>DE-LGSMVNeckSet37-XL</t>
  </si>
  <si>
    <t>V Neck Long Sleeve Mens Tshirts Multipack - Soft Comfortable Full Sleeves Mens t Shirts Pack [4BUN00375] | LGS MenV Set 37, XL</t>
  </si>
  <si>
    <t>pke63e72b4-e0b6-435a-9ab0-31661c51126c</t>
  </si>
  <si>
    <t>B0DXFG5B4G</t>
  </si>
  <si>
    <t>X004LLFUYL</t>
  </si>
  <si>
    <t>DE-MBseblRglnChrclLGS-L</t>
  </si>
  <si>
    <t>Decrum Grey and Black Soft Cotton Baseball Full Sleeve Striped Raglan Shirts for Men [40042054] | Men Grey&amp;Blk Striped Rgln, L</t>
  </si>
  <si>
    <t>pk47794f64-a9db-41ed-ad37-49ccb3a1868e</t>
  </si>
  <si>
    <t>B09M6LG5TG</t>
  </si>
  <si>
    <t>X0032X2AMJ</t>
  </si>
  <si>
    <t>DE-MBseblRglnChrclLGS-XL</t>
  </si>
  <si>
    <t>Decrum Grey and Black Soft Cotton Jersey Long Sleeve Raglan Shirt Men Basebal Tee Striped [40042055] | Men Grey&amp;Blk Striped Rgln, XL</t>
  </si>
  <si>
    <t>pke277884a-cc75-4603-928d-a10a9760508a</t>
  </si>
  <si>
    <t>B09M6CYMN5</t>
  </si>
  <si>
    <t>X0032WZRD9</t>
  </si>
  <si>
    <t>DE-MBseblRglnRedLGS-M</t>
  </si>
  <si>
    <t>Decrum Black and Red Baseball Tee Jersey Full Sleeve Mens Striped Raglan Shirt [40042023] | Men Red&amp;Blk Striped Rgln, M</t>
  </si>
  <si>
    <t>pke5f589a2-11b1-4f5e-b0bc-5ed92208e4c3</t>
  </si>
  <si>
    <t>B09M6DZQJD</t>
  </si>
  <si>
    <t>X0032WVW0L</t>
  </si>
  <si>
    <t>DE-MMrn&amp;WhtHdedVrsty-XL</t>
  </si>
  <si>
    <t>Decrum Hooded Varsity Jacket Men - High School Bomber Style Baseball Jackets for Men [40170175] | Maroon &amp; White, XL</t>
  </si>
  <si>
    <t>pk04ffa9ab-01e0-41fa-a05b-8cd5233132e1</t>
  </si>
  <si>
    <t>B0CJRVK8K2</t>
  </si>
  <si>
    <t>X003Z9QO63</t>
  </si>
  <si>
    <t>DE-MRglnBlk&amp;WhtLGS-XXL</t>
  </si>
  <si>
    <t>Decrum Raglan Shirt Men - Soft Mens Long Sleeve T Shirts [40128016] | Black&amp;White,XXL</t>
  </si>
  <si>
    <t>pkd8815596-cbdd-4b6e-b6d9-fa28edbdf048</t>
  </si>
  <si>
    <t>B0C1SQ7J4P</t>
  </si>
  <si>
    <t>X003S4EL5L</t>
  </si>
  <si>
    <t>DE-MRylblu&amp;whtHdedVrsty-M</t>
  </si>
  <si>
    <t>Decrum Hooded Varsity Jacket Men - High School Bomber Style Baseball Jackets for Men [40171173] | Royal Blue &amp; White, M</t>
  </si>
  <si>
    <t>pkfc3e82f9-2300-476c-8fa1-d8a43f236674</t>
  </si>
  <si>
    <t>B0CJRWHNZ1</t>
  </si>
  <si>
    <t>X003Z9QNS7</t>
  </si>
  <si>
    <t>DE-MTS-HthrPnkTank-M</t>
  </si>
  <si>
    <t>Decrum Maternity Workout Clothes - Comfy Maternity Tank for Women [40106203] | MTS Heather Pink Tank, M</t>
  </si>
  <si>
    <t>pk20d663f0-9ca6-43e3-b149-f976ed36651f</t>
  </si>
  <si>
    <t>B0D7W2CG5H</t>
  </si>
  <si>
    <t>X004AOL5RZ</t>
  </si>
  <si>
    <t>DE-New2249513</t>
  </si>
  <si>
    <t>Decrum Black Red Bomber Jacket Men Letterman Men's Varsity Jackets Mens Baseball [40020025] | Plain Red Sleve, XL</t>
  </si>
  <si>
    <t>pkb67f9688-df1e-4b51-9c18-e66a6bcd1da8</t>
  </si>
  <si>
    <t>B08CDTC1G7</t>
  </si>
  <si>
    <t>X002LWXLY3</t>
  </si>
  <si>
    <t>DE-URKIKMEW-XXL</t>
  </si>
  <si>
    <t>Decrum Black Funny Pregnancy Shirts - Pregnancy Outfits for Expecting Mom Gifts [40022016-BL] | Kicking Me, XXL</t>
  </si>
  <si>
    <t>pkd62944c7-d186-4515-924c-626146c84e8d</t>
  </si>
  <si>
    <t>B07QRTCT14</t>
  </si>
  <si>
    <t>X0024F9ZNX</t>
  </si>
  <si>
    <t>DE-W-VARSITY-MAWH-L</t>
  </si>
  <si>
    <t>Decrum Softshell Varsity Bomber Jacket Women - Lightweight Bomber Jackets Womens | [40160174] Maroon And White CRP, L</t>
  </si>
  <si>
    <t>pk92cb0184-81b4-4697-85f4-283ce8422129</t>
  </si>
  <si>
    <t>B0CHYNCKGZ</t>
  </si>
  <si>
    <t>X003Z9FL6H</t>
  </si>
  <si>
    <t>DE-W-VARSITY-MAWH-XL</t>
  </si>
  <si>
    <t>Decrum University Women Varsity Bomber Jackets – Soft Shell High School Letterman Jacket | [40160175] Maroon And White CRP, XL</t>
  </si>
  <si>
    <t>pke30827f2-a6c0-4a53-8beb-8fed2af61e2d</t>
  </si>
  <si>
    <t>B0CHYMDM31</t>
  </si>
  <si>
    <t>X003Z9K89R</t>
  </si>
  <si>
    <t>DE-W2WhtHrtLoveRed-XL</t>
  </si>
  <si>
    <t>Red Valentinesday T Shirts - Gift Ideas for Wife [40021025-EC] | Red 2 Heart, XL</t>
  </si>
  <si>
    <t>pk44fc61ac-fbd1-41ff-993f-c247ddb9df65</t>
  </si>
  <si>
    <t>B0CN6FJDMT</t>
  </si>
  <si>
    <t>X0041D79WZ</t>
  </si>
  <si>
    <t>DE-WBLk&amp;YLWHddVar-L</t>
  </si>
  <si>
    <t>Decrum Womens Bomber Jacket - Light Weight Jackets Womens [40115084] (N) | Black &amp; Yellow, L</t>
  </si>
  <si>
    <t>pk93c6c73f-e88f-4b11-bd39-745d7235f278</t>
  </si>
  <si>
    <t>B0BXXTC1SK</t>
  </si>
  <si>
    <t>X003QSGT2H</t>
  </si>
  <si>
    <t>DE-WBWHLOVE-XL</t>
  </si>
  <si>
    <t>Black Love Heart Graphic T Shirts - Gift Ideas for Wife [40021015-BA] | White Love, XL</t>
  </si>
  <si>
    <t>pk6836504a-2f03-4e2a-b291-c95fdddd3ce6</t>
  </si>
  <si>
    <t>B082NZH54V</t>
  </si>
  <si>
    <t>X002F0N3UN</t>
  </si>
  <si>
    <t>DE-WBlck&amp;WhtePlnVrsty-L</t>
  </si>
  <si>
    <t>Decrum Womans Black And White Varsity Jackets - Letterman Jacket Woman | [40054174] Plain White Sleeve, L</t>
  </si>
  <si>
    <t>pk4a6617e7-6ec6-4f02-b887-10d34033ffa3</t>
  </si>
  <si>
    <t>B09YM8ZSDY</t>
  </si>
  <si>
    <t>X003AYI3DF</t>
  </si>
  <si>
    <t>DE-WBlck&amp;WhtePlnVrsty-S</t>
  </si>
  <si>
    <t>Decrum Black And White Women Letterman Jacket | [40054172] Plain White Sleeve, S</t>
  </si>
  <si>
    <t>pkbb9ddeb8-cb78-4ec6-a1ee-910e501d6418</t>
  </si>
  <si>
    <t>B09YM6V556</t>
  </si>
  <si>
    <t>X003AYJJ8X</t>
  </si>
  <si>
    <t>DE-WBlk&amp;WhtHddVar-S</t>
  </si>
  <si>
    <t>Decrum Varsity Jacket Women - Womens Jackets Lightweight Trendy [40115172] (N) | Black &amp; White, S</t>
  </si>
  <si>
    <t>pk84feb199-6c62-449e-b2ca-c0c5369ec057</t>
  </si>
  <si>
    <t>B0BXXV3WCN</t>
  </si>
  <si>
    <t>X003QSGT1X</t>
  </si>
  <si>
    <t>DE-WBlk&amp;WhtHddVar-XL</t>
  </si>
  <si>
    <t>Decrum Womens Bomber Jacket - Womens Varsity Jacket With Hood [40115175] (N) | Black &amp; White, XL</t>
  </si>
  <si>
    <t>pk79a8113a-135f-4eb8-b7f2-a7aea5947cba</t>
  </si>
  <si>
    <t>B0BXXSW4RB</t>
  </si>
  <si>
    <t>X003QSJ3YD</t>
  </si>
  <si>
    <t>DE-WButnlesPoloSHSRed-XL</t>
  </si>
  <si>
    <t>Golf Polo Shirts for Women - Womens Short Sleeve Shirts [44473025] | Red, XL</t>
  </si>
  <si>
    <t>pk0ee9a7da-63fc-4e9d-b2d8-04dd2d1d40b9</t>
  </si>
  <si>
    <t>B0DT4P6QQH</t>
  </si>
  <si>
    <t>X004JC9C19</t>
  </si>
  <si>
    <t>DE-WCallMeMomSHS-Red-M</t>
  </si>
  <si>
    <t>Women Favorite People Call Me Mom SHS T-Shirt [40021023-FB] | Red, M</t>
  </si>
  <si>
    <t>pk619196d6-c215-4948-b203-f083837350bb</t>
  </si>
  <si>
    <t>B0F21JG59J</t>
  </si>
  <si>
    <t>X004M5CQQV</t>
  </si>
  <si>
    <t>DE-WCallMeMomSHS-Red-XL</t>
  </si>
  <si>
    <t>Women Favorite People Call Me Mom SHS T-Shirt [40021025-FB] | Red, XL</t>
  </si>
  <si>
    <t>pkd00cdff8-3bdb-48b9-96f6-a9880c2d072c</t>
  </si>
  <si>
    <t>B0F21KHHMM</t>
  </si>
  <si>
    <t>X004M5C6ON</t>
  </si>
  <si>
    <t>DE-WCallMeMomSHS-Red-XXL</t>
  </si>
  <si>
    <t>Women Favorite People Call Me Mom SHS T-Shirt [40021026-FB] | Red, XXL</t>
  </si>
  <si>
    <t>pk0f41ff74-f900-4696-9d71-fb90911cf9ae</t>
  </si>
  <si>
    <t>B0F21KR6YS</t>
  </si>
  <si>
    <t>X004M53YCV</t>
  </si>
  <si>
    <t>DE-WCallMeMomSHS-White-M</t>
  </si>
  <si>
    <t>Decrum Women Favorite People Call Me Mom SHS T-Shirt [40021173-FA] | White, M</t>
  </si>
  <si>
    <t>pkeb79f372-2bf0-4416-8658-2a30834b7033</t>
  </si>
  <si>
    <t>B0F21FPFXC</t>
  </si>
  <si>
    <t>X004M5725L</t>
  </si>
  <si>
    <t>DE-WCallMeMomSHS-White-XXL</t>
  </si>
  <si>
    <t>Decrum Women Favorite People Call Me Mom SHS T-Shirt [40021176-FA] | White, XXL</t>
  </si>
  <si>
    <t>pkd82056ef-b235-4f1c-b20c-ea5283950d6e</t>
  </si>
  <si>
    <t>B0F21HYJD6</t>
  </si>
  <si>
    <t>X004M5CQHZ</t>
  </si>
  <si>
    <t>DE-WDtalingVrstyMrn-S</t>
  </si>
  <si>
    <t>Decrum Maroon Women Letterman Jacket | [40177062] Detalng Maroon, S</t>
  </si>
  <si>
    <t>pka5ddfd69-1cb5-4721-bde1-09fbc8d808d5</t>
  </si>
  <si>
    <t>B0CMD8VGNP</t>
  </si>
  <si>
    <t>X0040YQXDL</t>
  </si>
  <si>
    <t>DE-WMatrntySet2-XXL</t>
  </si>
  <si>
    <t>Decrum Pack of 3 Womens Black Maternity T Shirts - Plus Size Pregnancy Gifts for First Time Moms [4BUN00056] | Set2, XXL</t>
  </si>
  <si>
    <t>pka38f4f80-16f1-4f89-a26f-536fc5364ae1</t>
  </si>
  <si>
    <t>B08B7SQV4S</t>
  </si>
  <si>
    <t>X002KEKKG9</t>
  </si>
  <si>
    <t>DE-WMatrntySet21-XXL</t>
  </si>
  <si>
    <t>Decrum Maternity T Shirts - Pregnant Shirts for Women | [4BUN00216] Pack of 3, XXL</t>
  </si>
  <si>
    <t>pked619cc4-dc51-4f52-8220-cafff8087b2c</t>
  </si>
  <si>
    <t>B0C3MFF5JT</t>
  </si>
  <si>
    <t>X003SXLQLT</t>
  </si>
  <si>
    <t>DE-WMatrntySet47-M</t>
  </si>
  <si>
    <t>Decrum Cute Kicking Me Smalls Tshirt - Pregnant Shirts for Women | [4BUN00473] Pack of 3, M</t>
  </si>
  <si>
    <t>pk37b53515-ff07-44fb-8ad9-13e688b0c7a8</t>
  </si>
  <si>
    <t>B0DXKBN827</t>
  </si>
  <si>
    <t>X004LKW3I3</t>
  </si>
  <si>
    <t>DE-WMatrntySet47-XXL</t>
  </si>
  <si>
    <t>Decrum Maternity T Shirts - Maternity Tops 3 Pack | [4BUN00476] Pack of 3, XXL</t>
  </si>
  <si>
    <t>pkd4d08b8e-9d5a-4762-b6d6-bdcff51c36f3</t>
  </si>
  <si>
    <t>B0DXKH24MC</t>
  </si>
  <si>
    <t>X004LLG4PF</t>
  </si>
  <si>
    <t>DE-WMomLifeSHS-WHITE-L</t>
  </si>
  <si>
    <t>Decrum Women Mom Life SHS T-Shirt [40021174-FC] | White, L</t>
  </si>
  <si>
    <t>pke3edb2fd-41ce-48c1-b1f5-238b00a2a91c</t>
  </si>
  <si>
    <t>B0F23W97KQ</t>
  </si>
  <si>
    <t>X004M6V1QB</t>
  </si>
  <si>
    <t>DE-WMomLifeSHS-WHITE-M</t>
  </si>
  <si>
    <t>Decrum Women Mom Life SHS T-Shirt [40021173-FC] | White, M</t>
  </si>
  <si>
    <t>pka189d060-e536-40fc-8190-457f84faaa7f</t>
  </si>
  <si>
    <t>B0F23RY143</t>
  </si>
  <si>
    <t>X004M6YWTJ</t>
  </si>
  <si>
    <t>DE-WMomLifeSHS-WHITE-S</t>
  </si>
  <si>
    <t>Decrum Women Mom Life SHS T-Shirt [40021172-FC] | White, S</t>
  </si>
  <si>
    <t>pkd6a49310-6acf-444a-81c5-804f4da4c9bf</t>
  </si>
  <si>
    <t>B0F23W6DWT</t>
  </si>
  <si>
    <t>X004M74LT9</t>
  </si>
  <si>
    <t>DE-WMomLifeSHS-WHITE-XL</t>
  </si>
  <si>
    <t>Decrum Women Mom Life SHS T-Shirt [40021175-FC] | White, XL</t>
  </si>
  <si>
    <t>pkfb08ea85-2386-4615-9050-07a0a8aa8602</t>
  </si>
  <si>
    <t>B0F23SRQB8</t>
  </si>
  <si>
    <t>X004M6YW8Z</t>
  </si>
  <si>
    <t>DE-WMomLifeSHS-WHITE-XXL</t>
  </si>
  <si>
    <t>Decrum Women Mom Life SHS T-Shirt [40021176-FC] | White, XXL</t>
  </si>
  <si>
    <t>pka98418ce-2dbc-4ce3-bc74-b0e93ead88d6</t>
  </si>
  <si>
    <t>B0F23S2KXJ</t>
  </si>
  <si>
    <t>X004M6YV6N</t>
  </si>
  <si>
    <t>DE-WPNk&amp;WHtVar-3XL</t>
  </si>
  <si>
    <t>Decrum Varsity Jacket For Woman [40118177] | White, 3XL</t>
  </si>
  <si>
    <t>pkc5f91117-bbc2-4064-8b2e-dfa6173cdb5d</t>
  </si>
  <si>
    <t>B0BXY7HCNN</t>
  </si>
  <si>
    <t>X003QSI4P7</t>
  </si>
  <si>
    <t>DE-WPNk&amp;WHtVar-XL</t>
  </si>
  <si>
    <t>Decrum Womens Varsity Jacket - Pink Bomber Baseball Jacket Women [40118175] | White, XL</t>
  </si>
  <si>
    <t>pk1bc25257-7a44-49d3-bf36-d67bc636bdce</t>
  </si>
  <si>
    <t>B0BXXZC46V</t>
  </si>
  <si>
    <t>X003QSGT2R</t>
  </si>
  <si>
    <t>DE-WPRP&amp;WHtVar-XXL</t>
  </si>
  <si>
    <t>Decrum Womens Letterman Jacket | [40117176] | White, XXL</t>
  </si>
  <si>
    <t>pkca4de2db-76d6-481a-936b-350234b432fd</t>
  </si>
  <si>
    <t>B0BXXQ9JJ9</t>
  </si>
  <si>
    <t>X003QSJ32P</t>
  </si>
  <si>
    <t>DE-WRed&amp;WhtePlnVrsty-2XL</t>
  </si>
  <si>
    <t>Decrum Red Letterman Jackets For Women | [40055176] Plain White Sleeve, 2XL</t>
  </si>
  <si>
    <t>pkfad0f116-32a3-45ef-970d-db9061d67b24</t>
  </si>
  <si>
    <t>B09YM8XWC9</t>
  </si>
  <si>
    <t>X003AYEPOB</t>
  </si>
  <si>
    <t>DE-WRedRibPolo-XL</t>
  </si>
  <si>
    <t>Red Polo Shirt Woman Womens Polo Shirts Short Sleeve [40109025] | Red, XL</t>
  </si>
  <si>
    <t>pk15ce7edb-d772-462d-bed8-85acd8b485f4</t>
  </si>
  <si>
    <t>B0BVW6VB6P</t>
  </si>
  <si>
    <t>X003PVMB5T</t>
  </si>
  <si>
    <t>DE-WRglnPnl2StrpQtrBlkWht-XS</t>
  </si>
  <si>
    <t>Raglan Tops for Women - Womens Baseball Tee Shirts 3/4 Sleeve Tunics | [40151171] Black White Panel Rgln,XS</t>
  </si>
  <si>
    <t>pkac49be73-cc15-4cd2-8cd4-248b4933ff2b</t>
  </si>
  <si>
    <t>B0CGXDS54M</t>
  </si>
  <si>
    <t>X003Y671WD</t>
  </si>
  <si>
    <t>DE-WRibPolo-Set33-2XL</t>
  </si>
  <si>
    <t>Womens Red Polo Shirts for Work 3 Pack Womens Athletic Golf Shirts Short Sleeve [4BUN00336] | Set 33, XXL</t>
  </si>
  <si>
    <t>pk054a2262-c888-4ee2-8143-a61552d09c98</t>
  </si>
  <si>
    <t>B0CLDMZGHD</t>
  </si>
  <si>
    <t>X0040CVTWN</t>
  </si>
  <si>
    <t>DE-WRibPolo-Set33-M</t>
  </si>
  <si>
    <t>Polo Shirt Pack Shirt Women Womens Golf Apparel [4BUN00333] | Set 33, M</t>
  </si>
  <si>
    <t>pk7db664b2-aae6-4da6-ad04-91f864a59fd6</t>
  </si>
  <si>
    <t>B0CLDNKNKJ</t>
  </si>
  <si>
    <t>X0040CVU6X</t>
  </si>
  <si>
    <t>DE-WRibPolo-Set33-S</t>
  </si>
  <si>
    <t>Red Polo Shirt Women Pack of 3 Womens Golf Shirts [4BUN00332] | Set 33, S</t>
  </si>
  <si>
    <t>pk5b03884d-362f-437c-be45-fb6bbf344730</t>
  </si>
  <si>
    <t>B0CLDPGVB8</t>
  </si>
  <si>
    <t>X0040D0C75</t>
  </si>
  <si>
    <t>DE-WRibPolo-Set33-XL</t>
  </si>
  <si>
    <t>Red Polo Shirts for Women Short Sleeve Shirts for Women [4BUN00335] | Set 33, XL</t>
  </si>
  <si>
    <t>pkee98e3f0-6d6d-442a-8974-6ea3c780580b</t>
  </si>
  <si>
    <t>B0CLDNSV9P</t>
  </si>
  <si>
    <t>X0040CVUDB</t>
  </si>
  <si>
    <t>DE-WRibPolo-Set34-2XL</t>
  </si>
  <si>
    <t>Womens Polo Shirts for Work 3 Pack Womens Athletic Golf Shirts Short Sleeve [4BUN00346] | Set 34, XXL</t>
  </si>
  <si>
    <t>pkadea9b1f-d74e-4450-9a4a-092e33465153</t>
  </si>
  <si>
    <t>B0CLDPB68M</t>
  </si>
  <si>
    <t>X0040D0BP3</t>
  </si>
  <si>
    <t>DE-WRibPolo-Set34-L</t>
  </si>
  <si>
    <t>Polo Shirts for Women Pack- Golf Shirt Womens [4BUN00344] | Set 34, L</t>
  </si>
  <si>
    <t>pkbac33e75-63f6-47a3-8f29-3f3f8002f394</t>
  </si>
  <si>
    <t>B0CLDP27NJ</t>
  </si>
  <si>
    <t>X0040CVUFT</t>
  </si>
  <si>
    <t>DE-WRibPolo-Set34-M</t>
  </si>
  <si>
    <t>Polo Shirt Pack Shirt Women Navy Blue Womens Golf Apparel [4BUN00343] | Set 34, M</t>
  </si>
  <si>
    <t>pk50170c3c-6bf6-4638-91e6-db9e9fa4acc0</t>
  </si>
  <si>
    <t>B0CLDKXWPB</t>
  </si>
  <si>
    <t>X0040D0D5B</t>
  </si>
  <si>
    <t>DE-WRibPolo-Set34-S</t>
  </si>
  <si>
    <t>Navy Blue Black Red Polo Shirt Women Pack of 3 Black Womens Golf Shirts [4BUN00342] | Set 34, S</t>
  </si>
  <si>
    <t>pk54f5e111-45e6-4f2a-bbdd-3227bae855ce</t>
  </si>
  <si>
    <t>B0CLDMBF62</t>
  </si>
  <si>
    <t>X0040D0CG1</t>
  </si>
  <si>
    <t>DE-WRibPolo-Set43-M</t>
  </si>
  <si>
    <t>Polo Shirt Pack Shirt Women Womens Golf Apparel [4BUN00433] | Set 43, M</t>
  </si>
  <si>
    <t>pkc3732c1a-2cf8-49ca-b53f-48dbdba1ecba</t>
  </si>
  <si>
    <t>B0DXFN9JD8</t>
  </si>
  <si>
    <t>X004LL9DAX</t>
  </si>
  <si>
    <t>DE-WRibPolo-Set43-S</t>
  </si>
  <si>
    <t>White Polo Shirt Women Pack of 3 Womens Golf Shirts [4BUN00432] | Set 43, S</t>
  </si>
  <si>
    <t>pkca7370f8-f871-46e7-94e3-03279b52c104</t>
  </si>
  <si>
    <t>B0DXFNQRSY</t>
  </si>
  <si>
    <t>X004LLG4Q9</t>
  </si>
  <si>
    <t>DE-WRibPolo-Set44-L</t>
  </si>
  <si>
    <t>White Polo Shirts for Women 3 Pack Golf Shirt Womens [4BUN00444] | Set 44, L</t>
  </si>
  <si>
    <t>pk188c98e1-0dac-4249-b3f2-94cff88ada96</t>
  </si>
  <si>
    <t>B0DXFR6HM5</t>
  </si>
  <si>
    <t>X004LKW3IX</t>
  </si>
  <si>
    <t>DE-WRibPolo-Set44-M</t>
  </si>
  <si>
    <t>Polo Shirt Pack Shirt Women Womens Golf Apparel [4BUN00443] | Set 44, M</t>
  </si>
  <si>
    <t>pk4f1aca35-a9fe-4666-ba1a-b8773a5e281b</t>
  </si>
  <si>
    <t>B0DXFQKFB5</t>
  </si>
  <si>
    <t>X004LL9D8Z</t>
  </si>
  <si>
    <t>DE-WSolidColrVrstyRBlu-M</t>
  </si>
  <si>
    <t>Decrum Blue Varsity Jacket Women - Plain Letterman Jacket | [40176113] Solid Blue, M</t>
  </si>
  <si>
    <t>pk6676f72a-9e3e-48b7-ac68-49dfb527d9b4</t>
  </si>
  <si>
    <t>B0CMD7H6B3</t>
  </si>
  <si>
    <t>X0040YQXHH</t>
  </si>
  <si>
    <t>DE-WWifeMomBossSHS-WHITE-L</t>
  </si>
  <si>
    <t>Women Wife Mom Boss SHS T-Shirt [40021174-FF] | White, L</t>
  </si>
  <si>
    <t>pk3963bb4c-3b21-4c84-bde4-e4cf401ca0a0</t>
  </si>
  <si>
    <t>B0F23VC92P</t>
  </si>
  <si>
    <t>X004M7AC5L</t>
  </si>
  <si>
    <t>DE-WWifeMomBossSHS-WHITE-XL</t>
  </si>
  <si>
    <t>Women Wife Mom Boss SHS T-Shirt [40021175-FF] | White, XL</t>
  </si>
  <si>
    <t>pka1f002c2-d3b7-4664-9d96-ace18b7a407a</t>
  </si>
  <si>
    <t>B0F23T7HTP</t>
  </si>
  <si>
    <t>X004M6QWCT</t>
  </si>
  <si>
    <t>DE-Wmns2BndTunicMaron-XL</t>
  </si>
  <si>
    <t>Decrum Women's 3/4 Sleeve Tops - Fall Fashion V Neck Shirts for Women | [40047065] 2 Band Tunic Maroon, XL</t>
  </si>
  <si>
    <t>pkfb700b0b-ba1e-496a-bebe-f5b860c34fb0</t>
  </si>
  <si>
    <t>B09X5BSVJH</t>
  </si>
  <si>
    <t>X0037LJ0LP</t>
  </si>
  <si>
    <t>De-QtrWRagSet42-S</t>
  </si>
  <si>
    <t>Decrum Raglan Shirts for Women - Sport Jersey 3/4 Long Sleeves Baseball Womens Tshirt Pack | [4BUN00422] Pack of 3, S</t>
  </si>
  <si>
    <t>pkfc77f7a8-3415-4542-8159-168939496a3f</t>
  </si>
  <si>
    <t>B0DXFMBPRV</t>
  </si>
  <si>
    <t>X004LLFUXR</t>
  </si>
  <si>
    <t>NEW96534880</t>
  </si>
  <si>
    <t>Decrum Funny T Shirts for Women - Moms Favorite Shirt Daughter Gifts [40021012-AO] | Mom Favrite, S</t>
  </si>
  <si>
    <t>pk34f9448e-47b5-40fe-945c-ceb7efcbce69</t>
  </si>
  <si>
    <t>B08W9T83KJ</t>
  </si>
  <si>
    <t>X002SWA9S7</t>
  </si>
  <si>
    <t>NEW96534885-S</t>
  </si>
  <si>
    <t>Decrum Funny T Shirts for Women for Daughter - Moms Favorite Shirt Daughter Gifts [40021022-AO] | Mom Favrite, S</t>
  </si>
  <si>
    <t>pkba464523-d55b-4064-9aae-ea66c4f6547e</t>
  </si>
  <si>
    <t>B087TMZK63</t>
  </si>
  <si>
    <t>X002IJT0Y9</t>
  </si>
  <si>
    <t>NW8757742</t>
  </si>
  <si>
    <t>Decrum Workout Shirts Men - Mens Funny Gym Shirt [40007013-AQ] | Installing Muscle, M</t>
  </si>
  <si>
    <t>pk7f7d2cc2-0635-4847-9cbc-6baf59ffd958</t>
  </si>
  <si>
    <t>B0B82MJHW2</t>
  </si>
  <si>
    <t>X003C31KUR</t>
  </si>
  <si>
    <t>Name of box</t>
  </si>
  <si>
    <t>Box weight (lb):</t>
  </si>
  <si>
    <t>Box width (inch):</t>
  </si>
  <si>
    <t>Box length (inch):</t>
  </si>
  <si>
    <t>Box height (inch):</t>
  </si>
  <si>
    <t>Locale</t>
  </si>
  <si>
    <t>en_US</t>
  </si>
  <si>
    <t>Weight unit</t>
  </si>
  <si>
    <t>lb</t>
  </si>
  <si>
    <t>Length unit</t>
  </si>
  <si>
    <t>in</t>
  </si>
  <si>
    <t>Version</t>
  </si>
  <si>
    <t>1.1</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</si>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</sst>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s>
  <fills count="6">
    <fill>
      <patternFill patternType="none"/>
    </fill>
    <fill>
      <patternFill patternType="darkGray"/>
    </fill>
    <fill>
      <patternFill patternType="solid"/>
    </fill>
    <fill>
      <patternFill patternType="solid">
        <fgColor indexed="22"/>
      </patternFill>
    </fill>
    <fill>
      <patternFill patternType="solid">
        <fgColor indexed="13"/>
      </patternFill>
    </fill>
    <fill>
      <patternFill patternType="solid">
        <fgColor indexed="23"/>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alignment wrapText="true"/>
    </xf>
    <xf numFmtId="0" fontId="2" fillId="3" borderId="8" xfId="0" applyFill="true" applyBorder="true" applyFont="true">
      <alignment wrapText="true"/>
    </xf>
    <xf numFmtId="0" fontId="3" fillId="0" borderId="8" xfId="0" applyBorder="true" applyFont="true">
      <alignment wrapText="true"/>
    </xf>
    <xf numFmtId="0" fontId="4" fillId="3" borderId="8" xfId="0" applyFill="true" applyBorder="true" applyFont="true">
      <alignment wrapText="true"/>
    </xf>
    <xf numFmtId="0" fontId="5" fillId="0" borderId="8" xfId="0" applyBorder="true" applyFont="true">
      <alignment wrapText="true"/>
    </xf>
    <xf numFmtId="0" fontId="6" fillId="3" borderId="8" xfId="0" applyFill="true" applyBorder="true" applyFont="true">
      <alignment wrapText="true"/>
    </xf>
    <xf numFmtId="0" fontId="7" fillId="0" borderId="8" xfId="0" applyBorder="true" applyFont="true">
      <alignment wrapText="true"/>
    </xf>
    <xf numFmtId="0" fontId="8" fillId="3" borderId="16" xfId="0" applyFill="true" applyBorder="true" applyFont="true">
      <alignment wrapText="true"/>
    </xf>
    <xf numFmtId="0" fontId="9" fillId="0" borderId="20" xfId="0" applyBorder="true" applyFont="true">
      <alignment wrapText="true"/>
    </xf>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xf numFmtId="0" fontId="22" fillId="0" borderId="0" xfId="0" applyFont="true"/>
    <xf numFmtId="0" fontId="23" fillId="0" borderId="0" xfId="0" applyFont="true"/>
    <xf numFmtId="0" fontId="24" fillId="0" borderId="0" xfId="0" applyFont="true"/>
    <xf numFmtId="0" fontId="25" fillId="0" borderId="0" xfId="0" applyFont="true"/>
    <xf numFmtId="0" fontId="0" fillId="0" borderId="0" xfId="0">
      <alignment horizontal="left"/>
    </xf>
    <xf numFmtId="0" fontId="26" fillId="0" borderId="0" xfId="0" applyFont="true"/>
    <xf numFmtId="0" fontId="27" fillId="0" borderId="0" xfId="0" applyFont="true"/>
    <xf numFmtId="0" fontId="28" fillId="0" borderId="0" xfId="0" applyFont="true"/>
    <xf numFmtId="0" fontId="29" fillId="0" borderId="0" xfId="0" applyFont="true"/>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4" borderId="0" xfId="0" applyFill="true" applyFont="true">
      <alignment horizontal="center"/>
      <protection locked="false"/>
    </xf>
    <xf numFmtId="0" fontId="0" fillId="5" borderId="0" xfId="0" applyFill="true"/>
    <xf numFmtId="0" fontId="36" fillId="3" borderId="0" xfId="0" applyFill="true" applyFont="true"/>
    <xf numFmtId="0" fontId="0" fillId="0" borderId="0" xfId="0">
      <protection locked="false"/>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alignment horizontal="right"/>
    </xf>
    <xf numFmtId="0" fontId="42" fillId="0" borderId="0" xfId="0" applyFont="true">
      <alignment horizontal="right"/>
    </xf>
    <xf numFmtId="0" fontId="43" fillId="0" borderId="0" xfId="0" applyFont="true">
      <alignment horizontal="right"/>
    </xf>
    <xf numFmtId="0" fontId="44" fillId="0" borderId="0" xfId="0" applyFont="true">
      <alignment horizontal="right"/>
    </xf>
    <xf numFmtId="0" fontId="45" fillId="0" borderId="0" xfId="0" applyFont="true">
      <alignment horizontal="right"/>
    </xf>
    <xf numFmtId="0" fontId="46" fillId="0" borderId="0" xfId="0" applyFont="true">
      <alignment horizontal="right"/>
    </xf>
    <xf numFmtId="0" fontId="47" fillId="0" borderId="0" xfId="0" applyFont="true">
      <alignment horizontal="right"/>
    </xf>
    <xf numFmtId="0" fontId="48" fillId="0" borderId="0" xfId="0" applyFont="true">
      <alignment horizontal="right"/>
    </xf>
    <xf numFmtId="0" fontId="49" fillId="0" borderId="0" xfId="0" applyFont="true">
      <alignment horizontal="right"/>
    </xf>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xf numFmtId="0" fontId="71" fillId="0" borderId="0" xfId="0" applyFont="true"/>
    <xf numFmtId="0" fontId="72" fillId="0" borderId="0" xfId="0" applyFont="true"/>
    <xf numFmtId="0" fontId="73" fillId="0" borderId="0" xfId="0" applyFont="true"/>
    <xf numFmtId="0" fontId="74" fillId="0" borderId="0" xfId="0" applyFont="true"/>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122" fillId="0" borderId="0" xfId="0" applyFont="true">
      <alignment horizontal="right"/>
    </xf>
    <xf numFmtId="0" fontId="123" fillId="0" borderId="0" xfId="0" applyFont="true">
      <alignment horizontal="right"/>
    </xf>
    <xf numFmtId="0" fontId="124" fillId="0" borderId="0" xfId="0" applyFont="true">
      <alignment horizontal="right"/>
    </xf>
    <xf numFmtId="0" fontId="125" fillId="0" borderId="0" xfId="0" applyFont="true">
      <alignment horizontal="right"/>
    </xf>
    <xf numFmtId="0" fontId="126" fillId="0" borderId="0" xfId="0" applyFont="true">
      <alignment horizontal="righ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63">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10"/>
  <sheetViews>
    <sheetView workbookViewId="0" tabSelected="true"/>
  </sheetViews>
  <sheetFormatPr defaultRowHeight="15.0"/>
  <cols>
    <col min="1" max="1" width="120.0" customWidth="true"/>
  </cols>
  <sheetData>
    <row r="1">
      <c r="A1" t="s" s="1">
        <v>0</v>
      </c>
    </row>
    <row r="2">
      <c r="A2" t="s" s="2">
        <v>1</v>
      </c>
    </row>
    <row r="3">
      <c r="A3" t="s" s="3">
        <v>2</v>
      </c>
    </row>
    <row r="4">
      <c r="A4" t="s" s="4">
        <v>3</v>
      </c>
    </row>
    <row r="5">
      <c r="A5" t="s" s="5">
        <v>4</v>
      </c>
    </row>
    <row r="6">
      <c r="A6" t="s" s="6">
        <v>5</v>
      </c>
    </row>
    <row r="7">
      <c r="A7" t="s" s="7">
        <v>6</v>
      </c>
    </row>
    <row r="8">
      <c r="A8" t="s" s="8">
        <v>7</v>
      </c>
    </row>
    <row r="9">
      <c r="A9" t="s" s="9">
        <v>8</v>
      </c>
    </row>
    <row r="10"/>
  </sheetData>
  <sheetProtection password="DFB5" sheet="true" scenarios="true" objects="true"/>
  <pageMargins bottom="0.75" footer="0.3" header="0.3" left="0.7" right="0.7" top="0.75"/>
</worksheet>
</file>

<file path=xl/worksheets/sheet2.xml><?xml version="1.0" encoding="utf-8"?>
<worksheet xmlns="http://schemas.openxmlformats.org/spreadsheetml/2006/main">
  <dimension ref="A1:AK76"/>
  <sheetViews>
    <sheetView workbookViewId="0">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9"/>
    <col min="14" max="14" width="13.0" customWidth="true" style="39"/>
    <col min="15" max="15" width="13.0" customWidth="true" style="39"/>
    <col min="16" max="16" width="13.0" customWidth="true" style="39"/>
    <col min="17" max="17" width="13.0" customWidth="true" style="39"/>
    <col min="18" max="18" width="13.0" customWidth="true" style="39"/>
    <col min="19" max="19" width="13.0" customWidth="true" style="39"/>
    <col min="20" max="20" width="13.0" customWidth="true" style="39"/>
    <col min="21" max="21" width="13.0" customWidth="true" style="39"/>
    <col min="22" max="22" width="13.0" customWidth="true" style="39"/>
    <col min="23" max="23" width="13.0" customWidth="true" style="39"/>
    <col min="24" max="24" width="13.0" customWidth="true" style="39"/>
    <col min="25" max="25" width="13.0" customWidth="true" style="39"/>
    <col min="26" max="26" width="13.0" customWidth="true" style="39"/>
    <col min="27" max="27" width="13.0" customWidth="true" style="39"/>
    <col min="28" max="28" width="13.0" customWidth="true" style="39"/>
    <col min="29" max="29" width="13.0" customWidth="true" style="39"/>
    <col min="30" max="30" width="13.0" customWidth="true" style="39"/>
    <col min="31" max="31" width="13.0" customWidth="true" style="39"/>
    <col min="32" max="32" width="13.0" customWidth="true" style="39"/>
    <col min="33" max="33" width="13.0" customWidth="true" style="39"/>
    <col min="34" max="34" width="13.0" customWidth="true" style="39"/>
    <col min="35" max="35" width="13.0" customWidth="true" style="39"/>
    <col min="36" max="36" width="13.0" customWidth="true" style="39"/>
    <col min="37" max="37" width="13.0" customWidth="true" style="39"/>
  </cols>
  <sheetData>
    <row r="1">
      <c r="A1" t="s" s="11">
        <v>9</v>
      </c>
      <c r="B1" s="12"/>
      <c r="C1" s="13"/>
      <c r="D1" s="14"/>
      <c r="E1" s="15"/>
      <c r="F1" s="16"/>
      <c r="G1" s="17"/>
      <c r="H1" s="18"/>
      <c r="I1" s="19"/>
      <c r="J1" s="20"/>
      <c r="K1" s="21"/>
      <c r="L1" s="22"/>
    </row>
    <row r="2">
      <c r="A2" t="s" s="24">
        <v>10</v>
      </c>
      <c r="B2" s="25"/>
      <c r="C2" t="s" s="26">
        <v>11</v>
      </c>
    </row>
    <row r="3">
      <c r="A3" t="s" s="28">
        <v>12</v>
      </c>
      <c r="B3" s="29"/>
      <c r="C3" s="30"/>
      <c r="I3" t="s" s="32">
        <v>13</v>
      </c>
      <c r="J3" s="33"/>
      <c r="K3" s="34"/>
      <c r="L3" s="35"/>
      <c r="M3" t="n" s="36">
        <v>15.0</v>
      </c>
    </row>
    <row r="4" ht="8.0" customHeight="true">
      <c r="A4" s="37"/>
      <c r="B4" s="37"/>
      <c r="C4" s="37"/>
      <c r="D4" s="37"/>
      <c r="E4" s="37"/>
      <c r="F4" s="37"/>
      <c r="G4" s="37"/>
      <c r="H4" s="37"/>
      <c r="I4" s="37"/>
      <c r="J4" s="37"/>
      <c r="K4" s="37"/>
      <c r="L4" s="37"/>
    </row>
    <row r="5">
      <c r="A5" t="s" s="38">
        <v>14</v>
      </c>
      <c r="B5" t="s" s="38">
        <v>15</v>
      </c>
      <c r="C5" t="s" s="38">
        <v>16</v>
      </c>
      <c r="D5" t="s" s="38">
        <v>17</v>
      </c>
      <c r="E5" t="s" s="38">
        <v>18</v>
      </c>
      <c r="F5" t="s" s="38">
        <v>19</v>
      </c>
      <c r="G5" t="s" s="38">
        <v>20</v>
      </c>
      <c r="H5" t="s" s="38">
        <v>21</v>
      </c>
      <c r="I5" t="s" s="38">
        <v>22</v>
      </c>
      <c r="J5" t="s" s="38">
        <v>23</v>
      </c>
      <c r="K5" t="s" s="38">
        <v>24</v>
      </c>
      <c r="L5" s="37"/>
      <c r="M5" t="n" s="38">
        <f>IF(M3&gt;=1,"Box 1 quantity","")</f>
        <v>0.0</v>
      </c>
      <c r="N5" t="n" s="38">
        <f>IF(M3&gt;=2,"Box 2 quantity","")</f>
        <v>0.0</v>
      </c>
      <c r="O5" t="n" s="38">
        <f>IF(M3&gt;=3,"Box 3 quantity","")</f>
        <v>0.0</v>
      </c>
      <c r="P5" t="n" s="38">
        <f>IF(M3&gt;=4,"Box 4 quantity","")</f>
        <v>0.0</v>
      </c>
      <c r="Q5" t="n" s="38">
        <f>IF(M3&gt;=5,"Box 5 quantity","")</f>
        <v>0.0</v>
      </c>
      <c r="R5" t="n" s="38">
        <f>IF(M3&gt;=6,"Box 6 quantity","")</f>
        <v>0.0</v>
      </c>
      <c r="S5" t="n" s="38">
        <f>IF(M3&gt;=7,"Box 7 quantity","")</f>
        <v>0.0</v>
      </c>
      <c r="T5" t="n" s="38">
        <f>IF(M3&gt;=8,"Box 8 quantity","")</f>
        <v>0.0</v>
      </c>
      <c r="U5" t="n" s="38">
        <f>IF(M3&gt;=9,"Box 9 quantity","")</f>
        <v>0.0</v>
      </c>
      <c r="V5" t="n" s="38">
        <f>IF(M3&gt;=10,"Box 10 quantity","")</f>
        <v>0.0</v>
      </c>
      <c r="W5" t="n" s="38">
        <f>IF(M3&gt;=11,"Box 11 quantity","")</f>
        <v>0.0</v>
      </c>
      <c r="X5" t="n" s="38">
        <f>IF(M3&gt;=12,"Box 12 quantity","")</f>
        <v>0.0</v>
      </c>
      <c r="Y5" t="n" s="38">
        <f>IF(M3&gt;=13,"Box 13 quantity","")</f>
        <v>0.0</v>
      </c>
      <c r="Z5" t="n" s="38">
        <f>IF(M3&gt;=14,"Box 14 quantity","")</f>
        <v>0.0</v>
      </c>
      <c r="AA5" t="n" s="38">
        <f>IF(M3&gt;=15,"Box 15 quantity","")</f>
        <v>0.0</v>
      </c>
      <c r="AB5" t="n" s="38">
        <f>IF(M3&gt;=16,"Box 16 quantity","")</f>
        <v>0.0</v>
      </c>
      <c r="AC5" t="n" s="38">
        <f>IF(M3&gt;=17,"Box 17 quantity","")</f>
        <v>0.0</v>
      </c>
      <c r="AD5" t="n" s="38">
        <f>IF(M3&gt;=18,"Box 18 quantity","")</f>
        <v>0.0</v>
      </c>
      <c r="AE5" t="n" s="38">
        <f>IF(M3&gt;=19,"Box 19 quantity","")</f>
        <v>0.0</v>
      </c>
      <c r="AF5" t="n" s="38">
        <f>IF(M3&gt;=20,"Box 20 quantity","")</f>
        <v>0.0</v>
      </c>
      <c r="AG5" t="n" s="38">
        <f>IF(M3&gt;=21,"Box 21 quantity","")</f>
        <v>0.0</v>
      </c>
      <c r="AH5" t="n" s="38">
        <f>IF(M3&gt;=22,"Box 22 quantity","")</f>
        <v>0.0</v>
      </c>
      <c r="AI5" t="n" s="38">
        <f>IF(M3&gt;=23,"Box 23 quantity","")</f>
        <v>0.0</v>
      </c>
      <c r="AJ5" t="n" s="38">
        <f>IF(M3&gt;=24,"Box 24 quantity","")</f>
        <v>0.0</v>
      </c>
      <c r="AK5" t="n" s="38">
        <f>IF(M3&gt;=25,"Box 25 quantity","")</f>
        <v>0.0</v>
      </c>
    </row>
    <row r="6">
      <c r="A6" t="s">
        <v>25</v>
      </c>
      <c r="B6" t="s">
        <v>26</v>
      </c>
      <c r="C6" t="s">
        <v>27</v>
      </c>
      <c r="D6" t="s">
        <v>28</v>
      </c>
      <c r="E6" t="s">
        <v>29</v>
      </c>
      <c r="F6" t="s">
        <v>30</v>
      </c>
      <c r="G6" t="s">
        <v>31</v>
      </c>
      <c r="H6" t="s">
        <v>32</v>
      </c>
      <c r="I6" t="s">
        <v>32</v>
      </c>
      <c r="J6" t="n">
        <v>5.0</v>
      </c>
      <c r="K6" t="n">
        <f>SUM(M6:INDEX(M6:XFD6,1,M3))</f>
        <v>0.0</v>
      </c>
      <c r="L6" s="37"/>
    </row>
    <row r="7">
      <c r="A7" t="s">
        <v>33</v>
      </c>
      <c r="B7" t="s">
        <v>34</v>
      </c>
      <c r="C7" t="s">
        <v>35</v>
      </c>
      <c r="D7" t="s">
        <v>36</v>
      </c>
      <c r="E7" t="s">
        <v>37</v>
      </c>
      <c r="F7" t="s">
        <v>30</v>
      </c>
      <c r="G7" t="s">
        <v>31</v>
      </c>
      <c r="H7" t="s">
        <v>32</v>
      </c>
      <c r="I7" t="s">
        <v>32</v>
      </c>
      <c r="J7" t="n">
        <v>1.0</v>
      </c>
      <c r="K7" t="n">
        <f>SUM(M7:INDEX(M7:XFD7,1,M3))</f>
        <v>0.0</v>
      </c>
      <c r="L7" s="37"/>
    </row>
    <row r="8">
      <c r="A8" t="s">
        <v>38</v>
      </c>
      <c r="B8" t="s">
        <v>39</v>
      </c>
      <c r="C8" t="s">
        <v>40</v>
      </c>
      <c r="D8" t="s">
        <v>41</v>
      </c>
      <c r="E8" t="s">
        <v>42</v>
      </c>
      <c r="F8" t="s">
        <v>30</v>
      </c>
      <c r="G8" t="s">
        <v>31</v>
      </c>
      <c r="H8" t="s">
        <v>32</v>
      </c>
      <c r="I8" t="s">
        <v>32</v>
      </c>
      <c r="J8" t="n">
        <v>1.0</v>
      </c>
      <c r="K8" t="n">
        <f>SUM(M8:INDEX(M8:XFD8,1,M3))</f>
        <v>0.0</v>
      </c>
      <c r="L8" s="37"/>
    </row>
    <row r="9">
      <c r="A9" t="s">
        <v>43</v>
      </c>
      <c r="B9" t="s">
        <v>44</v>
      </c>
      <c r="C9" t="s">
        <v>45</v>
      </c>
      <c r="D9" t="s">
        <v>46</v>
      </c>
      <c r="E9" t="s">
        <v>47</v>
      </c>
      <c r="F9" t="s">
        <v>30</v>
      </c>
      <c r="G9" t="s">
        <v>31</v>
      </c>
      <c r="H9" t="s">
        <v>32</v>
      </c>
      <c r="I9" t="s">
        <v>32</v>
      </c>
      <c r="J9" t="n">
        <v>4.0</v>
      </c>
      <c r="K9" t="n">
        <f>SUM(M9:INDEX(M9:XFD9,1,M3))</f>
        <v>0.0</v>
      </c>
      <c r="L9" s="37"/>
    </row>
    <row r="10">
      <c r="A10" t="s">
        <v>48</v>
      </c>
      <c r="B10" t="s">
        <v>49</v>
      </c>
      <c r="C10" t="s">
        <v>50</v>
      </c>
      <c r="D10" t="s">
        <v>51</v>
      </c>
      <c r="E10" t="s">
        <v>52</v>
      </c>
      <c r="F10" t="s">
        <v>30</v>
      </c>
      <c r="G10" t="s">
        <v>31</v>
      </c>
      <c r="H10" t="s">
        <v>32</v>
      </c>
      <c r="I10" t="s">
        <v>32</v>
      </c>
      <c r="J10" t="n">
        <v>5.0</v>
      </c>
      <c r="K10" t="n">
        <f>SUM(M10:INDEX(M10:XFD10,1,M3))</f>
        <v>0.0</v>
      </c>
      <c r="L10" s="37"/>
    </row>
    <row r="11">
      <c r="A11" t="s">
        <v>53</v>
      </c>
      <c r="B11" t="s">
        <v>54</v>
      </c>
      <c r="C11" t="s">
        <v>55</v>
      </c>
      <c r="D11" t="s">
        <v>56</v>
      </c>
      <c r="E11" t="s">
        <v>57</v>
      </c>
      <c r="F11" t="s">
        <v>30</v>
      </c>
      <c r="G11" t="s">
        <v>31</v>
      </c>
      <c r="H11" t="s">
        <v>32</v>
      </c>
      <c r="I11" t="s">
        <v>32</v>
      </c>
      <c r="J11" t="n">
        <v>19.0</v>
      </c>
      <c r="K11" t="n">
        <f>SUM(M11:INDEX(M11:XFD11,1,M3))</f>
        <v>0.0</v>
      </c>
      <c r="L11" s="37"/>
    </row>
    <row r="12">
      <c r="A12" t="s">
        <v>58</v>
      </c>
      <c r="B12" t="s">
        <v>59</v>
      </c>
      <c r="C12" t="s">
        <v>60</v>
      </c>
      <c r="D12" t="s">
        <v>61</v>
      </c>
      <c r="E12" t="s">
        <v>62</v>
      </c>
      <c r="F12" t="s">
        <v>30</v>
      </c>
      <c r="G12" t="s">
        <v>31</v>
      </c>
      <c r="H12" t="s">
        <v>32</v>
      </c>
      <c r="I12" t="s">
        <v>32</v>
      </c>
      <c r="J12" t="n">
        <v>1.0</v>
      </c>
      <c r="K12" t="n">
        <f>SUM(M12:INDEX(M12:XFD12,1,M3))</f>
        <v>0.0</v>
      </c>
      <c r="L12" s="37"/>
    </row>
    <row r="13">
      <c r="A13" t="s">
        <v>63</v>
      </c>
      <c r="B13" t="s">
        <v>64</v>
      </c>
      <c r="C13" t="s">
        <v>65</v>
      </c>
      <c r="D13" t="s">
        <v>66</v>
      </c>
      <c r="E13" t="s">
        <v>67</v>
      </c>
      <c r="F13" t="s">
        <v>30</v>
      </c>
      <c r="G13" t="s">
        <v>31</v>
      </c>
      <c r="H13" t="s">
        <v>32</v>
      </c>
      <c r="I13" t="s">
        <v>32</v>
      </c>
      <c r="J13" t="n">
        <v>1.0</v>
      </c>
      <c r="K13" t="n">
        <f>SUM(M13:INDEX(M13:XFD13,1,M3))</f>
        <v>0.0</v>
      </c>
      <c r="L13" s="37"/>
    </row>
    <row r="14">
      <c r="A14" t="s">
        <v>68</v>
      </c>
      <c r="B14" t="s">
        <v>69</v>
      </c>
      <c r="C14" t="s">
        <v>70</v>
      </c>
      <c r="D14" t="s">
        <v>71</v>
      </c>
      <c r="E14" t="s">
        <v>72</v>
      </c>
      <c r="F14" t="s">
        <v>30</v>
      </c>
      <c r="G14" t="s">
        <v>31</v>
      </c>
      <c r="H14" t="s">
        <v>32</v>
      </c>
      <c r="I14" t="s">
        <v>32</v>
      </c>
      <c r="J14" t="n">
        <v>1.0</v>
      </c>
      <c r="K14" t="n">
        <f>SUM(M14:INDEX(M14:XFD14,1,M3))</f>
        <v>0.0</v>
      </c>
      <c r="L14" s="37"/>
    </row>
    <row r="15">
      <c r="A15" t="s">
        <v>73</v>
      </c>
      <c r="B15" t="s">
        <v>74</v>
      </c>
      <c r="C15" t="s">
        <v>75</v>
      </c>
      <c r="D15" t="s">
        <v>76</v>
      </c>
      <c r="E15" t="s">
        <v>77</v>
      </c>
      <c r="F15" t="s">
        <v>30</v>
      </c>
      <c r="G15" t="s">
        <v>31</v>
      </c>
      <c r="H15" t="s">
        <v>32</v>
      </c>
      <c r="I15" t="s">
        <v>32</v>
      </c>
      <c r="J15" t="n">
        <v>1.0</v>
      </c>
      <c r="K15" t="n">
        <f>SUM(M15:INDEX(M15:XFD15,1,M3))</f>
        <v>0.0</v>
      </c>
      <c r="L15" s="37"/>
    </row>
    <row r="16">
      <c r="A16" t="s">
        <v>78</v>
      </c>
      <c r="B16" t="s">
        <v>79</v>
      </c>
      <c r="C16" t="s">
        <v>80</v>
      </c>
      <c r="D16" t="s">
        <v>81</v>
      </c>
      <c r="E16" t="s">
        <v>82</v>
      </c>
      <c r="F16" t="s">
        <v>30</v>
      </c>
      <c r="G16" t="s">
        <v>31</v>
      </c>
      <c r="H16" t="s">
        <v>32</v>
      </c>
      <c r="I16" t="s">
        <v>32</v>
      </c>
      <c r="J16" t="n">
        <v>1.0</v>
      </c>
      <c r="K16" t="n">
        <f>SUM(M16:INDEX(M16:XFD16,1,M3))</f>
        <v>0.0</v>
      </c>
      <c r="L16" s="37"/>
    </row>
    <row r="17">
      <c r="A17" t="s">
        <v>83</v>
      </c>
      <c r="B17" t="s">
        <v>84</v>
      </c>
      <c r="C17" t="s">
        <v>85</v>
      </c>
      <c r="D17" t="s">
        <v>86</v>
      </c>
      <c r="E17" t="s">
        <v>87</v>
      </c>
      <c r="F17" t="s">
        <v>30</v>
      </c>
      <c r="G17" t="s">
        <v>31</v>
      </c>
      <c r="H17" t="s">
        <v>32</v>
      </c>
      <c r="I17" t="s">
        <v>32</v>
      </c>
      <c r="J17" t="n">
        <v>10.0</v>
      </c>
      <c r="K17" t="n">
        <f>SUM(M17:INDEX(M17:XFD17,1,M3))</f>
        <v>0.0</v>
      </c>
      <c r="L17" s="37"/>
    </row>
    <row r="18">
      <c r="A18" t="s">
        <v>88</v>
      </c>
      <c r="B18" t="s">
        <v>89</v>
      </c>
      <c r="C18" t="s">
        <v>90</v>
      </c>
      <c r="D18" t="s">
        <v>91</v>
      </c>
      <c r="E18" t="s">
        <v>92</v>
      </c>
      <c r="F18" t="s">
        <v>30</v>
      </c>
      <c r="G18" t="s">
        <v>31</v>
      </c>
      <c r="H18" t="s">
        <v>32</v>
      </c>
      <c r="I18" t="s">
        <v>32</v>
      </c>
      <c r="J18" t="n">
        <v>2.0</v>
      </c>
      <c r="K18" t="n">
        <f>SUM(M18:INDEX(M18:XFD18,1,M3))</f>
        <v>0.0</v>
      </c>
      <c r="L18" s="37"/>
    </row>
    <row r="19">
      <c r="A19" t="s">
        <v>93</v>
      </c>
      <c r="B19" t="s">
        <v>94</v>
      </c>
      <c r="C19" t="s">
        <v>95</v>
      </c>
      <c r="D19" t="s">
        <v>96</v>
      </c>
      <c r="E19" t="s">
        <v>97</v>
      </c>
      <c r="F19" t="s">
        <v>30</v>
      </c>
      <c r="G19" t="s">
        <v>31</v>
      </c>
      <c r="H19" t="s">
        <v>32</v>
      </c>
      <c r="I19" t="s">
        <v>32</v>
      </c>
      <c r="J19" t="n">
        <v>2.0</v>
      </c>
      <c r="K19" t="n">
        <f>SUM(M19:INDEX(M19:XFD19,1,M3))</f>
        <v>0.0</v>
      </c>
      <c r="L19" s="37"/>
    </row>
    <row r="20">
      <c r="A20" t="s">
        <v>98</v>
      </c>
      <c r="B20" t="s">
        <v>99</v>
      </c>
      <c r="C20" t="s">
        <v>100</v>
      </c>
      <c r="D20" t="s">
        <v>101</v>
      </c>
      <c r="E20" t="s">
        <v>102</v>
      </c>
      <c r="F20" t="s">
        <v>30</v>
      </c>
      <c r="G20" t="s">
        <v>31</v>
      </c>
      <c r="H20" t="s">
        <v>32</v>
      </c>
      <c r="I20" t="s">
        <v>32</v>
      </c>
      <c r="J20" t="n">
        <v>1.0</v>
      </c>
      <c r="K20" t="n">
        <f>SUM(M20:INDEX(M20:XFD20,1,M3))</f>
        <v>0.0</v>
      </c>
      <c r="L20" s="37"/>
    </row>
    <row r="21">
      <c r="A21" t="s">
        <v>103</v>
      </c>
      <c r="B21" t="s">
        <v>104</v>
      </c>
      <c r="C21" t="s">
        <v>105</v>
      </c>
      <c r="D21" t="s">
        <v>106</v>
      </c>
      <c r="E21" t="s">
        <v>107</v>
      </c>
      <c r="F21" t="s">
        <v>30</v>
      </c>
      <c r="G21" t="s">
        <v>31</v>
      </c>
      <c r="H21" t="s">
        <v>32</v>
      </c>
      <c r="I21" t="s">
        <v>32</v>
      </c>
      <c r="J21" t="n">
        <v>1.0</v>
      </c>
      <c r="K21" t="n">
        <f>SUM(M21:INDEX(M21:XFD21,1,M3))</f>
        <v>0.0</v>
      </c>
      <c r="L21" s="37"/>
    </row>
    <row r="22">
      <c r="A22" t="s">
        <v>108</v>
      </c>
      <c r="B22" t="s">
        <v>109</v>
      </c>
      <c r="C22" t="s">
        <v>110</v>
      </c>
      <c r="D22" t="s">
        <v>111</v>
      </c>
      <c r="E22" t="s">
        <v>112</v>
      </c>
      <c r="F22" t="s">
        <v>30</v>
      </c>
      <c r="G22" t="s">
        <v>31</v>
      </c>
      <c r="H22" t="s">
        <v>32</v>
      </c>
      <c r="I22" t="s">
        <v>32</v>
      </c>
      <c r="J22" t="n">
        <v>6.0</v>
      </c>
      <c r="K22" t="n">
        <f>SUM(M22:INDEX(M22:XFD22,1,M3))</f>
        <v>0.0</v>
      </c>
      <c r="L22" s="37"/>
    </row>
    <row r="23">
      <c r="A23" t="s">
        <v>113</v>
      </c>
      <c r="B23" t="s">
        <v>114</v>
      </c>
      <c r="C23" t="s">
        <v>115</v>
      </c>
      <c r="D23" t="s">
        <v>116</v>
      </c>
      <c r="E23" t="s">
        <v>117</v>
      </c>
      <c r="F23" t="s">
        <v>30</v>
      </c>
      <c r="G23" t="s">
        <v>31</v>
      </c>
      <c r="H23" t="s">
        <v>32</v>
      </c>
      <c r="I23" t="s">
        <v>32</v>
      </c>
      <c r="J23" t="n">
        <v>1.0</v>
      </c>
      <c r="K23" t="n">
        <f>SUM(M23:INDEX(M23:XFD23,1,M3))</f>
        <v>0.0</v>
      </c>
      <c r="L23" s="37"/>
    </row>
    <row r="24">
      <c r="A24" t="s">
        <v>118</v>
      </c>
      <c r="B24" t="s">
        <v>119</v>
      </c>
      <c r="C24" t="s">
        <v>120</v>
      </c>
      <c r="D24" t="s">
        <v>121</v>
      </c>
      <c r="E24" t="s">
        <v>122</v>
      </c>
      <c r="F24" t="s">
        <v>30</v>
      </c>
      <c r="G24" t="s">
        <v>31</v>
      </c>
      <c r="H24" t="s">
        <v>32</v>
      </c>
      <c r="I24" t="s">
        <v>32</v>
      </c>
      <c r="J24" t="n">
        <v>1.0</v>
      </c>
      <c r="K24" t="n">
        <f>SUM(M24:INDEX(M24:XFD24,1,M3))</f>
        <v>0.0</v>
      </c>
      <c r="L24" s="37"/>
    </row>
    <row r="25">
      <c r="A25" t="s">
        <v>123</v>
      </c>
      <c r="B25" t="s">
        <v>124</v>
      </c>
      <c r="C25" t="s">
        <v>125</v>
      </c>
      <c r="D25" t="s">
        <v>126</v>
      </c>
      <c r="E25" t="s">
        <v>127</v>
      </c>
      <c r="F25" t="s">
        <v>30</v>
      </c>
      <c r="G25" t="s">
        <v>31</v>
      </c>
      <c r="H25" t="s">
        <v>32</v>
      </c>
      <c r="I25" t="s">
        <v>32</v>
      </c>
      <c r="J25" t="n">
        <v>1.0</v>
      </c>
      <c r="K25" t="n">
        <f>SUM(M25:INDEX(M25:XFD25,1,M3))</f>
        <v>0.0</v>
      </c>
      <c r="L25" s="37"/>
    </row>
    <row r="26">
      <c r="A26" t="s">
        <v>128</v>
      </c>
      <c r="B26" t="s">
        <v>129</v>
      </c>
      <c r="C26" t="s">
        <v>130</v>
      </c>
      <c r="D26" t="s">
        <v>131</v>
      </c>
      <c r="E26" t="s">
        <v>132</v>
      </c>
      <c r="F26" t="s">
        <v>30</v>
      </c>
      <c r="G26" t="s">
        <v>31</v>
      </c>
      <c r="H26" t="s">
        <v>32</v>
      </c>
      <c r="I26" t="s">
        <v>32</v>
      </c>
      <c r="J26" t="n">
        <v>1.0</v>
      </c>
      <c r="K26" t="n">
        <f>SUM(M26:INDEX(M26:XFD26,1,M3))</f>
        <v>0.0</v>
      </c>
      <c r="L26" s="37"/>
    </row>
    <row r="27">
      <c r="A27" t="s">
        <v>133</v>
      </c>
      <c r="B27" t="s">
        <v>134</v>
      </c>
      <c r="C27" t="s">
        <v>135</v>
      </c>
      <c r="D27" t="s">
        <v>136</v>
      </c>
      <c r="E27" t="s">
        <v>137</v>
      </c>
      <c r="F27" t="s">
        <v>30</v>
      </c>
      <c r="G27" t="s">
        <v>31</v>
      </c>
      <c r="H27" t="s">
        <v>32</v>
      </c>
      <c r="I27" t="s">
        <v>32</v>
      </c>
      <c r="J27" t="n">
        <v>1.0</v>
      </c>
      <c r="K27" t="n">
        <f>SUM(M27:INDEX(M27:XFD27,1,M3))</f>
        <v>0.0</v>
      </c>
      <c r="L27" s="37"/>
    </row>
    <row r="28">
      <c r="A28" t="s">
        <v>138</v>
      </c>
      <c r="B28" t="s">
        <v>139</v>
      </c>
      <c r="C28" t="s">
        <v>140</v>
      </c>
      <c r="D28" t="s">
        <v>141</v>
      </c>
      <c r="E28" t="s">
        <v>142</v>
      </c>
      <c r="F28" t="s">
        <v>30</v>
      </c>
      <c r="G28" t="s">
        <v>31</v>
      </c>
      <c r="H28" t="s">
        <v>32</v>
      </c>
      <c r="I28" t="s">
        <v>32</v>
      </c>
      <c r="J28" t="n">
        <v>3.0</v>
      </c>
      <c r="K28" t="n">
        <f>SUM(M28:INDEX(M28:XFD28,1,M3))</f>
        <v>0.0</v>
      </c>
      <c r="L28" s="37"/>
    </row>
    <row r="29">
      <c r="A29" t="s">
        <v>143</v>
      </c>
      <c r="B29" t="s">
        <v>144</v>
      </c>
      <c r="C29" t="s">
        <v>145</v>
      </c>
      <c r="D29" t="s">
        <v>146</v>
      </c>
      <c r="E29" t="s">
        <v>147</v>
      </c>
      <c r="F29" t="s">
        <v>30</v>
      </c>
      <c r="G29" t="s">
        <v>31</v>
      </c>
      <c r="H29" t="s">
        <v>32</v>
      </c>
      <c r="I29" t="s">
        <v>32</v>
      </c>
      <c r="J29" t="n">
        <v>8.0</v>
      </c>
      <c r="K29" t="n">
        <f>SUM(M29:INDEX(M29:XFD29,1,M3))</f>
        <v>0.0</v>
      </c>
      <c r="L29" s="37"/>
    </row>
    <row r="30">
      <c r="A30" t="s">
        <v>148</v>
      </c>
      <c r="B30" t="s">
        <v>149</v>
      </c>
      <c r="C30" t="s">
        <v>150</v>
      </c>
      <c r="D30" t="s">
        <v>151</v>
      </c>
      <c r="E30" t="s">
        <v>152</v>
      </c>
      <c r="F30" t="s">
        <v>30</v>
      </c>
      <c r="G30" t="s">
        <v>31</v>
      </c>
      <c r="H30" t="s">
        <v>32</v>
      </c>
      <c r="I30" t="s">
        <v>32</v>
      </c>
      <c r="J30" t="n">
        <v>3.0</v>
      </c>
      <c r="K30" t="n">
        <f>SUM(M30:INDEX(M30:XFD30,1,M3))</f>
        <v>0.0</v>
      </c>
      <c r="L30" s="37"/>
    </row>
    <row r="31">
      <c r="A31" t="s">
        <v>153</v>
      </c>
      <c r="B31" t="s">
        <v>154</v>
      </c>
      <c r="C31" t="s">
        <v>155</v>
      </c>
      <c r="D31" t="s">
        <v>156</v>
      </c>
      <c r="E31" t="s">
        <v>157</v>
      </c>
      <c r="F31" t="s">
        <v>30</v>
      </c>
      <c r="G31" t="s">
        <v>31</v>
      </c>
      <c r="H31" t="s">
        <v>32</v>
      </c>
      <c r="I31" t="s">
        <v>32</v>
      </c>
      <c r="J31" t="n">
        <v>1.0</v>
      </c>
      <c r="K31" t="n">
        <f>SUM(M31:INDEX(M31:XFD31,1,M3))</f>
        <v>0.0</v>
      </c>
      <c r="L31" s="37"/>
    </row>
    <row r="32">
      <c r="A32" t="s">
        <v>158</v>
      </c>
      <c r="B32" t="s">
        <v>159</v>
      </c>
      <c r="C32" t="s">
        <v>160</v>
      </c>
      <c r="D32" t="s">
        <v>161</v>
      </c>
      <c r="E32" t="s">
        <v>162</v>
      </c>
      <c r="F32" t="s">
        <v>30</v>
      </c>
      <c r="G32" t="s">
        <v>31</v>
      </c>
      <c r="H32" t="s">
        <v>32</v>
      </c>
      <c r="I32" t="s">
        <v>32</v>
      </c>
      <c r="J32" t="n">
        <v>2.0</v>
      </c>
      <c r="K32" t="n">
        <f>SUM(M32:INDEX(M32:XFD32,1,M3))</f>
        <v>0.0</v>
      </c>
      <c r="L32" s="37"/>
    </row>
    <row r="33">
      <c r="A33" t="s">
        <v>163</v>
      </c>
      <c r="B33" t="s">
        <v>164</v>
      </c>
      <c r="C33" t="s">
        <v>165</v>
      </c>
      <c r="D33" t="s">
        <v>166</v>
      </c>
      <c r="E33" t="s">
        <v>167</v>
      </c>
      <c r="F33" t="s">
        <v>30</v>
      </c>
      <c r="G33" t="s">
        <v>31</v>
      </c>
      <c r="H33" t="s">
        <v>32</v>
      </c>
      <c r="I33" t="s">
        <v>32</v>
      </c>
      <c r="J33" t="n">
        <v>1.0</v>
      </c>
      <c r="K33" t="n">
        <f>SUM(M33:INDEX(M33:XFD33,1,M3))</f>
        <v>0.0</v>
      </c>
      <c r="L33" s="37"/>
    </row>
    <row r="34">
      <c r="A34" t="s">
        <v>168</v>
      </c>
      <c r="B34" t="s">
        <v>169</v>
      </c>
      <c r="C34" t="s">
        <v>170</v>
      </c>
      <c r="D34" t="s">
        <v>171</v>
      </c>
      <c r="E34" t="s">
        <v>172</v>
      </c>
      <c r="F34" t="s">
        <v>30</v>
      </c>
      <c r="G34" t="s">
        <v>31</v>
      </c>
      <c r="H34" t="s">
        <v>32</v>
      </c>
      <c r="I34" t="s">
        <v>32</v>
      </c>
      <c r="J34" t="n">
        <v>8.0</v>
      </c>
      <c r="K34" t="n">
        <f>SUM(M34:INDEX(M34:XFD34,1,M3))</f>
        <v>0.0</v>
      </c>
      <c r="L34" s="37"/>
    </row>
    <row r="35">
      <c r="A35" t="s">
        <v>173</v>
      </c>
      <c r="B35" t="s">
        <v>174</v>
      </c>
      <c r="C35" t="s">
        <v>175</v>
      </c>
      <c r="D35" t="s">
        <v>176</v>
      </c>
      <c r="E35" t="s">
        <v>177</v>
      </c>
      <c r="F35" t="s">
        <v>30</v>
      </c>
      <c r="G35" t="s">
        <v>31</v>
      </c>
      <c r="H35" t="s">
        <v>32</v>
      </c>
      <c r="I35" t="s">
        <v>32</v>
      </c>
      <c r="J35" t="n">
        <v>11.0</v>
      </c>
      <c r="K35" t="n">
        <f>SUM(M35:INDEX(M35:XFD35,1,M3))</f>
        <v>0.0</v>
      </c>
      <c r="L35" s="37"/>
    </row>
    <row r="36">
      <c r="A36" t="s">
        <v>178</v>
      </c>
      <c r="B36" t="s">
        <v>179</v>
      </c>
      <c r="C36" t="s">
        <v>180</v>
      </c>
      <c r="D36" t="s">
        <v>181</v>
      </c>
      <c r="E36" t="s">
        <v>182</v>
      </c>
      <c r="F36" t="s">
        <v>30</v>
      </c>
      <c r="G36" t="s">
        <v>31</v>
      </c>
      <c r="H36" t="s">
        <v>32</v>
      </c>
      <c r="I36" t="s">
        <v>32</v>
      </c>
      <c r="J36" t="n">
        <v>6.0</v>
      </c>
      <c r="K36" t="n">
        <f>SUM(M36:INDEX(M36:XFD36,1,M3))</f>
        <v>0.0</v>
      </c>
      <c r="L36" s="37"/>
    </row>
    <row r="37">
      <c r="A37" t="s">
        <v>183</v>
      </c>
      <c r="B37" t="s">
        <v>184</v>
      </c>
      <c r="C37" t="s">
        <v>185</v>
      </c>
      <c r="D37" t="s">
        <v>186</v>
      </c>
      <c r="E37" t="s">
        <v>187</v>
      </c>
      <c r="F37" t="s">
        <v>30</v>
      </c>
      <c r="G37" t="s">
        <v>31</v>
      </c>
      <c r="H37" t="s">
        <v>32</v>
      </c>
      <c r="I37" t="s">
        <v>32</v>
      </c>
      <c r="J37" t="n">
        <v>4.0</v>
      </c>
      <c r="K37" t="n">
        <f>SUM(M37:INDEX(M37:XFD37,1,M3))</f>
        <v>0.0</v>
      </c>
      <c r="L37" s="37"/>
    </row>
    <row r="38">
      <c r="A38" t="s">
        <v>188</v>
      </c>
      <c r="B38" t="s">
        <v>189</v>
      </c>
      <c r="C38" t="s">
        <v>190</v>
      </c>
      <c r="D38" t="s">
        <v>191</v>
      </c>
      <c r="E38" t="s">
        <v>192</v>
      </c>
      <c r="F38" t="s">
        <v>30</v>
      </c>
      <c r="G38" t="s">
        <v>31</v>
      </c>
      <c r="H38" t="s">
        <v>32</v>
      </c>
      <c r="I38" t="s">
        <v>32</v>
      </c>
      <c r="J38" t="n">
        <v>7.0</v>
      </c>
      <c r="K38" t="n">
        <f>SUM(M38:INDEX(M38:XFD38,1,M3))</f>
        <v>0.0</v>
      </c>
      <c r="L38" s="37"/>
    </row>
    <row r="39">
      <c r="A39" t="s">
        <v>193</v>
      </c>
      <c r="B39" t="s">
        <v>194</v>
      </c>
      <c r="C39" t="s">
        <v>195</v>
      </c>
      <c r="D39" t="s">
        <v>196</v>
      </c>
      <c r="E39" t="s">
        <v>197</v>
      </c>
      <c r="F39" t="s">
        <v>30</v>
      </c>
      <c r="G39" t="s">
        <v>31</v>
      </c>
      <c r="H39" t="s">
        <v>32</v>
      </c>
      <c r="I39" t="s">
        <v>32</v>
      </c>
      <c r="J39" t="n">
        <v>12.0</v>
      </c>
      <c r="K39" t="n">
        <f>SUM(M39:INDEX(M39:XFD39,1,M3))</f>
        <v>0.0</v>
      </c>
      <c r="L39" s="37"/>
    </row>
    <row r="40">
      <c r="A40" t="s">
        <v>198</v>
      </c>
      <c r="B40" t="s">
        <v>199</v>
      </c>
      <c r="C40" t="s">
        <v>200</v>
      </c>
      <c r="D40" t="s">
        <v>201</v>
      </c>
      <c r="E40" t="s">
        <v>202</v>
      </c>
      <c r="F40" t="s">
        <v>30</v>
      </c>
      <c r="G40" t="s">
        <v>31</v>
      </c>
      <c r="H40" t="s">
        <v>32</v>
      </c>
      <c r="I40" t="s">
        <v>32</v>
      </c>
      <c r="J40" t="n">
        <v>9.0</v>
      </c>
      <c r="K40" t="n">
        <f>SUM(M40:INDEX(M40:XFD40,1,M3))</f>
        <v>0.0</v>
      </c>
      <c r="L40" s="37"/>
    </row>
    <row r="41">
      <c r="A41" t="s">
        <v>203</v>
      </c>
      <c r="B41" t="s">
        <v>204</v>
      </c>
      <c r="C41" t="s">
        <v>205</v>
      </c>
      <c r="D41" t="s">
        <v>206</v>
      </c>
      <c r="E41" t="s">
        <v>207</v>
      </c>
      <c r="F41" t="s">
        <v>30</v>
      </c>
      <c r="G41" t="s">
        <v>31</v>
      </c>
      <c r="H41" t="s">
        <v>32</v>
      </c>
      <c r="I41" t="s">
        <v>32</v>
      </c>
      <c r="J41" t="n">
        <v>2.0</v>
      </c>
      <c r="K41" t="n">
        <f>SUM(M41:INDEX(M41:XFD41,1,M3))</f>
        <v>0.0</v>
      </c>
      <c r="L41" s="37"/>
    </row>
    <row r="42">
      <c r="A42" t="s">
        <v>208</v>
      </c>
      <c r="B42" t="s">
        <v>209</v>
      </c>
      <c r="C42" t="s">
        <v>210</v>
      </c>
      <c r="D42" t="s">
        <v>211</v>
      </c>
      <c r="E42" t="s">
        <v>212</v>
      </c>
      <c r="F42" t="s">
        <v>30</v>
      </c>
      <c r="G42" t="s">
        <v>31</v>
      </c>
      <c r="H42" t="s">
        <v>32</v>
      </c>
      <c r="I42" t="s">
        <v>32</v>
      </c>
      <c r="J42" t="n">
        <v>10.0</v>
      </c>
      <c r="K42" t="n">
        <f>SUM(M42:INDEX(M42:XFD42,1,M3))</f>
        <v>0.0</v>
      </c>
      <c r="L42" s="37"/>
    </row>
    <row r="43">
      <c r="A43" t="s">
        <v>213</v>
      </c>
      <c r="B43" t="s">
        <v>214</v>
      </c>
      <c r="C43" t="s">
        <v>215</v>
      </c>
      <c r="D43" t="s">
        <v>216</v>
      </c>
      <c r="E43" t="s">
        <v>217</v>
      </c>
      <c r="F43" t="s">
        <v>30</v>
      </c>
      <c r="G43" t="s">
        <v>31</v>
      </c>
      <c r="H43" t="s">
        <v>32</v>
      </c>
      <c r="I43" t="s">
        <v>32</v>
      </c>
      <c r="J43" t="n">
        <v>2.0</v>
      </c>
      <c r="K43" t="n">
        <f>SUM(M43:INDEX(M43:XFD43,1,M3))</f>
        <v>0.0</v>
      </c>
      <c r="L43" s="37"/>
    </row>
    <row r="44">
      <c r="A44" t="s">
        <v>218</v>
      </c>
      <c r="B44" t="s">
        <v>219</v>
      </c>
      <c r="C44" t="s">
        <v>220</v>
      </c>
      <c r="D44" t="s">
        <v>221</v>
      </c>
      <c r="E44" t="s">
        <v>222</v>
      </c>
      <c r="F44" t="s">
        <v>30</v>
      </c>
      <c r="G44" t="s">
        <v>31</v>
      </c>
      <c r="H44" t="s">
        <v>32</v>
      </c>
      <c r="I44" t="s">
        <v>32</v>
      </c>
      <c r="J44" t="n">
        <v>4.0</v>
      </c>
      <c r="K44" t="n">
        <f>SUM(M44:INDEX(M44:XFD44,1,M3))</f>
        <v>0.0</v>
      </c>
      <c r="L44" s="37"/>
    </row>
    <row r="45">
      <c r="A45" t="s">
        <v>223</v>
      </c>
      <c r="B45" t="s">
        <v>224</v>
      </c>
      <c r="C45" t="s">
        <v>225</v>
      </c>
      <c r="D45" t="s">
        <v>226</v>
      </c>
      <c r="E45" t="s">
        <v>227</v>
      </c>
      <c r="F45" t="s">
        <v>30</v>
      </c>
      <c r="G45" t="s">
        <v>31</v>
      </c>
      <c r="H45" t="s">
        <v>32</v>
      </c>
      <c r="I45" t="s">
        <v>32</v>
      </c>
      <c r="J45" t="n">
        <v>1.0</v>
      </c>
      <c r="K45" t="n">
        <f>SUM(M45:INDEX(M45:XFD45,1,M3))</f>
        <v>0.0</v>
      </c>
      <c r="L45" s="37"/>
    </row>
    <row r="46">
      <c r="A46" t="s">
        <v>228</v>
      </c>
      <c r="B46" t="s">
        <v>229</v>
      </c>
      <c r="C46" t="s">
        <v>230</v>
      </c>
      <c r="D46" t="s">
        <v>231</v>
      </c>
      <c r="E46" t="s">
        <v>232</v>
      </c>
      <c r="F46" t="s">
        <v>30</v>
      </c>
      <c r="G46" t="s">
        <v>31</v>
      </c>
      <c r="H46" t="s">
        <v>32</v>
      </c>
      <c r="I46" t="s">
        <v>32</v>
      </c>
      <c r="J46" t="n">
        <v>2.0</v>
      </c>
      <c r="K46" t="n">
        <f>SUM(M46:INDEX(M46:XFD46,1,M3))</f>
        <v>0.0</v>
      </c>
      <c r="L46" s="37"/>
    </row>
    <row r="47">
      <c r="A47" t="s">
        <v>233</v>
      </c>
      <c r="B47" t="s">
        <v>234</v>
      </c>
      <c r="C47" t="s">
        <v>235</v>
      </c>
      <c r="D47" t="s">
        <v>236</v>
      </c>
      <c r="E47" t="s">
        <v>237</v>
      </c>
      <c r="F47" t="s">
        <v>30</v>
      </c>
      <c r="G47" t="s">
        <v>31</v>
      </c>
      <c r="H47" t="s">
        <v>32</v>
      </c>
      <c r="I47" t="s">
        <v>32</v>
      </c>
      <c r="J47" t="n">
        <v>7.0</v>
      </c>
      <c r="K47" t="n">
        <f>SUM(M47:INDEX(M47:XFD47,1,M3))</f>
        <v>0.0</v>
      </c>
      <c r="L47" s="37"/>
    </row>
    <row r="48">
      <c r="A48" t="s">
        <v>238</v>
      </c>
      <c r="B48" t="s">
        <v>239</v>
      </c>
      <c r="C48" t="s">
        <v>240</v>
      </c>
      <c r="D48" t="s">
        <v>241</v>
      </c>
      <c r="E48" t="s">
        <v>242</v>
      </c>
      <c r="F48" t="s">
        <v>30</v>
      </c>
      <c r="G48" t="s">
        <v>31</v>
      </c>
      <c r="H48" t="s">
        <v>32</v>
      </c>
      <c r="I48" t="s">
        <v>32</v>
      </c>
      <c r="J48" t="n">
        <v>1.0</v>
      </c>
      <c r="K48" t="n">
        <f>SUM(M48:INDEX(M48:XFD48,1,M3))</f>
        <v>0.0</v>
      </c>
      <c r="L48" s="37"/>
    </row>
    <row r="49">
      <c r="A49" t="s">
        <v>243</v>
      </c>
      <c r="B49" t="s">
        <v>244</v>
      </c>
      <c r="C49" t="s">
        <v>245</v>
      </c>
      <c r="D49" t="s">
        <v>246</v>
      </c>
      <c r="E49" t="s">
        <v>247</v>
      </c>
      <c r="F49" t="s">
        <v>30</v>
      </c>
      <c r="G49" t="s">
        <v>31</v>
      </c>
      <c r="H49" t="s">
        <v>32</v>
      </c>
      <c r="I49" t="s">
        <v>32</v>
      </c>
      <c r="J49" t="n">
        <v>3.0</v>
      </c>
      <c r="K49" t="n">
        <f>SUM(M49:INDEX(M49:XFD49,1,M3))</f>
        <v>0.0</v>
      </c>
      <c r="L49" s="37"/>
    </row>
    <row r="50">
      <c r="A50" t="s">
        <v>248</v>
      </c>
      <c r="B50" t="s">
        <v>249</v>
      </c>
      <c r="C50" t="s">
        <v>250</v>
      </c>
      <c r="D50" t="s">
        <v>251</v>
      </c>
      <c r="E50" t="s">
        <v>252</v>
      </c>
      <c r="F50" t="s">
        <v>30</v>
      </c>
      <c r="G50" t="s">
        <v>31</v>
      </c>
      <c r="H50" t="s">
        <v>32</v>
      </c>
      <c r="I50" t="s">
        <v>32</v>
      </c>
      <c r="J50" t="n">
        <v>9.0</v>
      </c>
      <c r="K50" t="n">
        <f>SUM(M50:INDEX(M50:XFD50,1,M3))</f>
        <v>0.0</v>
      </c>
      <c r="L50" s="37"/>
    </row>
    <row r="51">
      <c r="A51" t="s">
        <v>253</v>
      </c>
      <c r="B51" t="s">
        <v>254</v>
      </c>
      <c r="C51" t="s">
        <v>255</v>
      </c>
      <c r="D51" t="s">
        <v>256</v>
      </c>
      <c r="E51" t="s">
        <v>257</v>
      </c>
      <c r="F51" t="s">
        <v>30</v>
      </c>
      <c r="G51" t="s">
        <v>31</v>
      </c>
      <c r="H51" t="s">
        <v>32</v>
      </c>
      <c r="I51" t="s">
        <v>32</v>
      </c>
      <c r="J51" t="n">
        <v>3.0</v>
      </c>
      <c r="K51" t="n">
        <f>SUM(M51:INDEX(M51:XFD51,1,M3))</f>
        <v>0.0</v>
      </c>
      <c r="L51" s="37"/>
    </row>
    <row r="52">
      <c r="A52" t="s">
        <v>258</v>
      </c>
      <c r="B52" t="s">
        <v>259</v>
      </c>
      <c r="C52" t="s">
        <v>260</v>
      </c>
      <c r="D52" t="s">
        <v>261</v>
      </c>
      <c r="E52" t="s">
        <v>262</v>
      </c>
      <c r="F52" t="s">
        <v>30</v>
      </c>
      <c r="G52" t="s">
        <v>31</v>
      </c>
      <c r="H52" t="s">
        <v>32</v>
      </c>
      <c r="I52" t="s">
        <v>32</v>
      </c>
      <c r="J52" t="n">
        <v>4.0</v>
      </c>
      <c r="K52" t="n">
        <f>SUM(M52:INDEX(M52:XFD52,1,M3))</f>
        <v>0.0</v>
      </c>
      <c r="L52" s="37"/>
    </row>
    <row r="53">
      <c r="A53" t="s">
        <v>263</v>
      </c>
      <c r="B53" t="s">
        <v>264</v>
      </c>
      <c r="C53" t="s">
        <v>265</v>
      </c>
      <c r="D53" t="s">
        <v>266</v>
      </c>
      <c r="E53" t="s">
        <v>267</v>
      </c>
      <c r="F53" t="s">
        <v>30</v>
      </c>
      <c r="G53" t="s">
        <v>31</v>
      </c>
      <c r="H53" t="s">
        <v>32</v>
      </c>
      <c r="I53" t="s">
        <v>32</v>
      </c>
      <c r="J53" t="n">
        <v>1.0</v>
      </c>
      <c r="K53" t="n">
        <f>SUM(M53:INDEX(M53:XFD53,1,M3))</f>
        <v>0.0</v>
      </c>
      <c r="L53" s="37"/>
    </row>
    <row r="54">
      <c r="A54" t="s">
        <v>268</v>
      </c>
      <c r="B54" t="s">
        <v>269</v>
      </c>
      <c r="C54" t="s">
        <v>270</v>
      </c>
      <c r="D54" t="s">
        <v>271</v>
      </c>
      <c r="E54" t="s">
        <v>272</v>
      </c>
      <c r="F54" t="s">
        <v>30</v>
      </c>
      <c r="G54" t="s">
        <v>31</v>
      </c>
      <c r="H54" t="s">
        <v>32</v>
      </c>
      <c r="I54" t="s">
        <v>32</v>
      </c>
      <c r="J54" t="n">
        <v>1.0</v>
      </c>
      <c r="K54" t="n">
        <f>SUM(M54:INDEX(M54:XFD54,1,M3))</f>
        <v>0.0</v>
      </c>
      <c r="L54" s="37"/>
    </row>
    <row r="55">
      <c r="A55" t="s">
        <v>273</v>
      </c>
      <c r="B55" t="s">
        <v>274</v>
      </c>
      <c r="C55" t="s">
        <v>275</v>
      </c>
      <c r="D55" t="s">
        <v>276</v>
      </c>
      <c r="E55" t="s">
        <v>277</v>
      </c>
      <c r="F55" t="s">
        <v>30</v>
      </c>
      <c r="G55" t="s">
        <v>31</v>
      </c>
      <c r="H55" t="s">
        <v>32</v>
      </c>
      <c r="I55" t="s">
        <v>32</v>
      </c>
      <c r="J55" t="n">
        <v>1.0</v>
      </c>
      <c r="K55" t="n">
        <f>SUM(M55:INDEX(M55:XFD55,1,M3))</f>
        <v>0.0</v>
      </c>
      <c r="L55" s="37"/>
    </row>
    <row r="56">
      <c r="A56" t="s">
        <v>278</v>
      </c>
      <c r="B56" t="s">
        <v>279</v>
      </c>
      <c r="C56" t="s">
        <v>280</v>
      </c>
      <c r="D56" t="s">
        <v>281</v>
      </c>
      <c r="E56" t="s">
        <v>282</v>
      </c>
      <c r="F56" t="s">
        <v>30</v>
      </c>
      <c r="G56" t="s">
        <v>31</v>
      </c>
      <c r="H56" t="s">
        <v>32</v>
      </c>
      <c r="I56" t="s">
        <v>32</v>
      </c>
      <c r="J56" t="n">
        <v>3.0</v>
      </c>
      <c r="K56" t="n">
        <f>SUM(M56:INDEX(M56:XFD56,1,M3))</f>
        <v>0.0</v>
      </c>
      <c r="L56" s="37"/>
    </row>
    <row r="57">
      <c r="A57" t="s">
        <v>283</v>
      </c>
      <c r="B57" t="s">
        <v>284</v>
      </c>
      <c r="C57" t="s">
        <v>285</v>
      </c>
      <c r="D57" t="s">
        <v>286</v>
      </c>
      <c r="E57" t="s">
        <v>287</v>
      </c>
      <c r="F57" t="s">
        <v>30</v>
      </c>
      <c r="G57" t="s">
        <v>31</v>
      </c>
      <c r="H57" t="s">
        <v>32</v>
      </c>
      <c r="I57" t="s">
        <v>32</v>
      </c>
      <c r="J57" t="n">
        <v>1.0</v>
      </c>
      <c r="K57" t="n">
        <f>SUM(M57:INDEX(M57:XFD57,1,M3))</f>
        <v>0.0</v>
      </c>
      <c r="L57" s="37"/>
    </row>
    <row r="58">
      <c r="A58" t="s">
        <v>288</v>
      </c>
      <c r="B58" t="s">
        <v>289</v>
      </c>
      <c r="C58" t="s">
        <v>290</v>
      </c>
      <c r="D58" t="s">
        <v>291</v>
      </c>
      <c r="E58" t="s">
        <v>292</v>
      </c>
      <c r="F58" t="s">
        <v>30</v>
      </c>
      <c r="G58" t="s">
        <v>31</v>
      </c>
      <c r="H58" t="s">
        <v>32</v>
      </c>
      <c r="I58" t="s">
        <v>32</v>
      </c>
      <c r="J58" t="n">
        <v>1.0</v>
      </c>
      <c r="K58" t="n">
        <f>SUM(M58:INDEX(M58:XFD58,1,M3))</f>
        <v>0.0</v>
      </c>
      <c r="L58" s="37"/>
    </row>
    <row r="59">
      <c r="A59" t="s">
        <v>293</v>
      </c>
      <c r="B59" t="s">
        <v>294</v>
      </c>
      <c r="C59" t="s">
        <v>295</v>
      </c>
      <c r="D59" t="s">
        <v>296</v>
      </c>
      <c r="E59" t="s">
        <v>297</v>
      </c>
      <c r="F59" t="s">
        <v>30</v>
      </c>
      <c r="G59" t="s">
        <v>31</v>
      </c>
      <c r="H59" t="s">
        <v>32</v>
      </c>
      <c r="I59" t="s">
        <v>32</v>
      </c>
      <c r="J59" t="n">
        <v>9.0</v>
      </c>
      <c r="K59" t="n">
        <f>SUM(M59:INDEX(M59:XFD59,1,M3))</f>
        <v>0.0</v>
      </c>
      <c r="L59" s="37"/>
    </row>
    <row r="60">
      <c r="A60" t="s">
        <v>298</v>
      </c>
      <c r="B60" t="s">
        <v>299</v>
      </c>
      <c r="C60" t="s">
        <v>300</v>
      </c>
      <c r="D60" t="s">
        <v>301</v>
      </c>
      <c r="E60" t="s">
        <v>302</v>
      </c>
      <c r="F60" t="s">
        <v>30</v>
      </c>
      <c r="G60" t="s">
        <v>31</v>
      </c>
      <c r="H60" t="s">
        <v>32</v>
      </c>
      <c r="I60" t="s">
        <v>32</v>
      </c>
      <c r="J60" t="n">
        <v>5.0</v>
      </c>
      <c r="K60" t="n">
        <f>SUM(M60:INDEX(M60:XFD60,1,M3))</f>
        <v>0.0</v>
      </c>
      <c r="L60" s="37"/>
    </row>
    <row r="61">
      <c r="A61" t="s">
        <v>303</v>
      </c>
      <c r="B61" t="s">
        <v>304</v>
      </c>
      <c r="C61" t="s">
        <v>305</v>
      </c>
      <c r="D61" t="s">
        <v>306</v>
      </c>
      <c r="E61" t="s">
        <v>307</v>
      </c>
      <c r="F61" t="s">
        <v>30</v>
      </c>
      <c r="G61" t="s">
        <v>31</v>
      </c>
      <c r="H61" t="s">
        <v>32</v>
      </c>
      <c r="I61" t="s">
        <v>32</v>
      </c>
      <c r="J61" t="n">
        <v>1.0</v>
      </c>
      <c r="K61" t="n">
        <f>SUM(M61:INDEX(M61:XFD61,1,M3))</f>
        <v>0.0</v>
      </c>
      <c r="L61" s="37"/>
    </row>
    <row r="62">
      <c r="A62" t="s">
        <v>308</v>
      </c>
      <c r="B62" t="s">
        <v>309</v>
      </c>
      <c r="C62" t="s">
        <v>310</v>
      </c>
      <c r="D62" t="s">
        <v>311</v>
      </c>
      <c r="E62" t="s">
        <v>312</v>
      </c>
      <c r="F62" t="s">
        <v>30</v>
      </c>
      <c r="G62" t="s">
        <v>31</v>
      </c>
      <c r="H62" t="s">
        <v>32</v>
      </c>
      <c r="I62" t="s">
        <v>32</v>
      </c>
      <c r="J62" t="n">
        <v>3.0</v>
      </c>
      <c r="K62" t="n">
        <f>SUM(M62:INDEX(M62:XFD62,1,M3))</f>
        <v>0.0</v>
      </c>
      <c r="L62" s="37"/>
    </row>
    <row r="63">
      <c r="A63" t="s">
        <v>313</v>
      </c>
      <c r="B63" t="s">
        <v>314</v>
      </c>
      <c r="C63" t="s">
        <v>315</v>
      </c>
      <c r="D63" t="s">
        <v>316</v>
      </c>
      <c r="E63" t="s">
        <v>317</v>
      </c>
      <c r="F63" t="s">
        <v>30</v>
      </c>
      <c r="G63" t="s">
        <v>31</v>
      </c>
      <c r="H63" t="s">
        <v>32</v>
      </c>
      <c r="I63" t="s">
        <v>32</v>
      </c>
      <c r="J63" t="n">
        <v>12.0</v>
      </c>
      <c r="K63" t="n">
        <f>SUM(M63:INDEX(M63:XFD63,1,M3))</f>
        <v>0.0</v>
      </c>
      <c r="L63" s="37"/>
    </row>
    <row r="64">
      <c r="A64" t="s">
        <v>318</v>
      </c>
      <c r="B64" t="s">
        <v>319</v>
      </c>
      <c r="C64" t="s">
        <v>320</v>
      </c>
      <c r="D64" t="s">
        <v>321</v>
      </c>
      <c r="E64" t="s">
        <v>322</v>
      </c>
      <c r="F64" t="s">
        <v>30</v>
      </c>
      <c r="G64" t="s">
        <v>31</v>
      </c>
      <c r="H64" t="s">
        <v>32</v>
      </c>
      <c r="I64" t="s">
        <v>32</v>
      </c>
      <c r="J64" t="n">
        <v>1.0</v>
      </c>
      <c r="K64" t="n">
        <f>SUM(M64:INDEX(M64:XFD64,1,M3))</f>
        <v>0.0</v>
      </c>
      <c r="L64" s="37"/>
    </row>
    <row r="65">
      <c r="A65" t="s">
        <v>323</v>
      </c>
      <c r="B65" t="s">
        <v>324</v>
      </c>
      <c r="C65" t="s">
        <v>325</v>
      </c>
      <c r="D65" t="s">
        <v>326</v>
      </c>
      <c r="E65" t="s">
        <v>327</v>
      </c>
      <c r="F65" t="s">
        <v>30</v>
      </c>
      <c r="G65" t="s">
        <v>31</v>
      </c>
      <c r="H65" t="s">
        <v>32</v>
      </c>
      <c r="I65" t="s">
        <v>32</v>
      </c>
      <c r="J65" t="n">
        <v>1.0</v>
      </c>
      <c r="K65" t="n">
        <f>SUM(M65:INDEX(M65:XFD65,1,M3))</f>
        <v>0.0</v>
      </c>
      <c r="L65" s="37"/>
    </row>
    <row r="66">
      <c r="A66" t="s">
        <v>328</v>
      </c>
      <c r="B66" t="s">
        <v>329</v>
      </c>
      <c r="C66" t="s">
        <v>330</v>
      </c>
      <c r="D66" t="s">
        <v>331</v>
      </c>
      <c r="E66" t="s">
        <v>332</v>
      </c>
      <c r="F66" t="s">
        <v>30</v>
      </c>
      <c r="G66" t="s">
        <v>31</v>
      </c>
      <c r="H66" t="s">
        <v>32</v>
      </c>
      <c r="I66" t="s">
        <v>32</v>
      </c>
      <c r="J66" t="n">
        <v>1.0</v>
      </c>
      <c r="K66" t="n">
        <f>SUM(M66:INDEX(M66:XFD66,1,M3))</f>
        <v>0.0</v>
      </c>
      <c r="L66" s="37"/>
    </row>
    <row r="67">
      <c r="A67" t="s">
        <v>333</v>
      </c>
      <c r="B67" t="s">
        <v>334</v>
      </c>
      <c r="C67" t="s">
        <v>335</v>
      </c>
      <c r="D67" t="s">
        <v>336</v>
      </c>
      <c r="E67" t="s">
        <v>337</v>
      </c>
      <c r="F67" t="s">
        <v>30</v>
      </c>
      <c r="G67" t="s">
        <v>31</v>
      </c>
      <c r="H67" t="s">
        <v>32</v>
      </c>
      <c r="I67" t="s">
        <v>32</v>
      </c>
      <c r="J67" t="n">
        <v>1.0</v>
      </c>
      <c r="K67" t="n">
        <f>SUM(M67:INDEX(M67:XFD67,1,M3))</f>
        <v>0.0</v>
      </c>
      <c r="L67" s="37"/>
    </row>
    <row r="68">
      <c r="A68" t="s">
        <v>338</v>
      </c>
      <c r="B68" t="s">
        <v>339</v>
      </c>
      <c r="C68" t="s">
        <v>340</v>
      </c>
      <c r="D68" t="s">
        <v>341</v>
      </c>
      <c r="E68" t="s">
        <v>342</v>
      </c>
      <c r="F68" t="s">
        <v>30</v>
      </c>
      <c r="G68" t="s">
        <v>31</v>
      </c>
      <c r="H68" t="s">
        <v>32</v>
      </c>
      <c r="I68" t="s">
        <v>32</v>
      </c>
      <c r="J68" t="n">
        <v>1.0</v>
      </c>
      <c r="K68" t="n">
        <f>SUM(M68:INDEX(M68:XFD68,1,M3))</f>
        <v>0.0</v>
      </c>
      <c r="L68" s="37"/>
    </row>
    <row r="69" ht="8.0" customHeight="true">
      <c r="A69" s="37"/>
      <c r="B69" s="37"/>
      <c r="C69" s="37"/>
      <c r="D69" s="37"/>
      <c r="E69" s="37"/>
      <c r="F69" s="37"/>
      <c r="G69" s="37"/>
      <c r="H69" s="37"/>
      <c r="I69" s="37"/>
      <c r="J69" s="37"/>
      <c r="K69" s="37"/>
      <c r="L69" s="37"/>
      <c r="M69" s="37"/>
      <c r="N69" s="37"/>
      <c r="O69" s="37"/>
      <c r="P69" s="37"/>
      <c r="Q69" s="37"/>
      <c r="R69" s="37"/>
      <c r="S69" s="37"/>
      <c r="T69" s="37"/>
      <c r="U69" s="37"/>
      <c r="V69" s="37"/>
      <c r="W69" s="37"/>
      <c r="X69" s="37"/>
      <c r="Y69" s="37"/>
      <c r="Z69" s="37"/>
      <c r="AA69" s="37"/>
      <c r="AB69" s="37"/>
      <c r="AC69" s="37"/>
      <c r="AD69" s="37"/>
      <c r="AE69" s="37"/>
      <c r="AF69" s="37"/>
      <c r="AG69" s="37"/>
      <c r="AH69" s="37"/>
      <c r="AI69" s="37"/>
      <c r="AJ69" s="37"/>
      <c r="AK69" s="37"/>
    </row>
    <row r="70">
      <c r="A70" t="s" s="41">
        <v>343</v>
      </c>
      <c r="B70" s="42"/>
      <c r="C70" s="43"/>
      <c r="D70" s="44"/>
      <c r="E70" s="45"/>
      <c r="F70" s="46"/>
      <c r="G70" s="47"/>
      <c r="H70" s="48"/>
      <c r="I70" s="49"/>
      <c r="J70" s="50"/>
      <c r="K70" s="51"/>
      <c r="L70" s="52"/>
      <c r="M70" t="n" s="53">
        <f>IF(M3&gt;=1,"P1 - B1","")</f>
        <v>0.0</v>
      </c>
      <c r="N70" t="n" s="54">
        <f>IF(M3&gt;=2,"P1 - B2","")</f>
        <v>0.0</v>
      </c>
      <c r="O70" t="n" s="55">
        <f>IF(M3&gt;=3,"P1 - B3","")</f>
        <v>0.0</v>
      </c>
      <c r="P70" t="n" s="56">
        <f>IF(M3&gt;=4,"P1 - B4","")</f>
        <v>0.0</v>
      </c>
      <c r="Q70" t="n" s="57">
        <f>IF(M3&gt;=5,"P1 - B5","")</f>
        <v>0.0</v>
      </c>
      <c r="R70" t="n" s="58">
        <f>IF(M3&gt;=6,"P1 - B6","")</f>
        <v>0.0</v>
      </c>
      <c r="S70" t="n" s="59">
        <f>IF(M3&gt;=7,"P1 - B7","")</f>
        <v>0.0</v>
      </c>
      <c r="T70" t="n" s="60">
        <f>IF(M3&gt;=8,"P1 - B8","")</f>
        <v>0.0</v>
      </c>
      <c r="U70" t="n" s="61">
        <f>IF(M3&gt;=9,"P1 - B9","")</f>
        <v>0.0</v>
      </c>
      <c r="V70" t="n" s="62">
        <f>IF(M3&gt;=10,"P1 - B10","")</f>
        <v>0.0</v>
      </c>
      <c r="W70" t="n" s="63">
        <f>IF(M3&gt;=11,"P1 - B11","")</f>
        <v>0.0</v>
      </c>
      <c r="X70" t="n" s="64">
        <f>IF(M3&gt;=12,"P1 - B12","")</f>
        <v>0.0</v>
      </c>
      <c r="Y70" t="n" s="65">
        <f>IF(M3&gt;=13,"P1 - B13","")</f>
        <v>0.0</v>
      </c>
      <c r="Z70" t="n" s="66">
        <f>IF(M3&gt;=14,"P1 - B14","")</f>
        <v>0.0</v>
      </c>
      <c r="AA70" t="n" s="67">
        <f>IF(M3&gt;=15,"P1 - B15","")</f>
        <v>0.0</v>
      </c>
      <c r="AB70" t="n" s="68">
        <f>IF(M3&gt;=16,"P1 - B16","")</f>
        <v>0.0</v>
      </c>
      <c r="AC70" t="n" s="69">
        <f>IF(M3&gt;=17,"P1 - B17","")</f>
        <v>0.0</v>
      </c>
      <c r="AD70" t="n" s="70">
        <f>IF(M3&gt;=18,"P1 - B18","")</f>
        <v>0.0</v>
      </c>
      <c r="AE70" t="n" s="71">
        <f>IF(M3&gt;=19,"P1 - B19","")</f>
        <v>0.0</v>
      </c>
      <c r="AF70" t="n" s="72">
        <f>IF(M3&gt;=20,"P1 - B20","")</f>
        <v>0.0</v>
      </c>
      <c r="AG70" t="n" s="73">
        <f>IF(M3&gt;=21,"P1 - B21","")</f>
        <v>0.0</v>
      </c>
      <c r="AH70" t="n" s="74">
        <f>IF(M3&gt;=22,"P1 - B22","")</f>
        <v>0.0</v>
      </c>
      <c r="AI70" t="n" s="75">
        <f>IF(M3&gt;=23,"P1 - B23","")</f>
        <v>0.0</v>
      </c>
      <c r="AJ70" t="n" s="76">
        <f>IF(M3&gt;=24,"P1 - B24","")</f>
        <v>0.0</v>
      </c>
      <c r="AK70" t="n" s="77">
        <f>IF(M3&gt;=25,"P1 - B25","")</f>
        <v>0.0</v>
      </c>
    </row>
    <row r="71">
      <c r="A71" t="s" s="79">
        <v>344</v>
      </c>
      <c r="B71" s="80"/>
      <c r="C71" s="81"/>
      <c r="D71" s="82"/>
      <c r="E71" s="83"/>
      <c r="F71" s="84"/>
      <c r="G71" s="85"/>
      <c r="H71" s="86"/>
      <c r="I71" s="87"/>
      <c r="J71" s="88"/>
      <c r="K71" s="89"/>
      <c r="L71" s="90"/>
    </row>
    <row r="72">
      <c r="A72" t="s" s="92">
        <v>345</v>
      </c>
      <c r="B72" s="93"/>
      <c r="C72" s="94"/>
      <c r="D72" s="95"/>
      <c r="E72" s="96"/>
      <c r="F72" s="97"/>
      <c r="G72" s="98"/>
      <c r="H72" s="99"/>
      <c r="I72" s="100"/>
      <c r="J72" s="101"/>
      <c r="K72" s="102"/>
      <c r="L72" s="103"/>
    </row>
    <row r="73">
      <c r="A73" t="s" s="105">
        <v>346</v>
      </c>
      <c r="B73" s="106"/>
      <c r="C73" s="107"/>
      <c r="D73" s="108"/>
      <c r="E73" s="109"/>
      <c r="F73" s="110"/>
      <c r="G73" s="111"/>
      <c r="H73" s="112"/>
      <c r="I73" s="113"/>
      <c r="J73" s="114"/>
      <c r="K73" s="115"/>
      <c r="L73" s="116"/>
    </row>
    <row r="74">
      <c r="A74" t="s" s="118">
        <v>347</v>
      </c>
      <c r="B74" s="119"/>
      <c r="C74" s="120"/>
      <c r="D74" s="121"/>
      <c r="E74" s="122"/>
      <c r="F74" s="123"/>
      <c r="G74" s="124"/>
      <c r="H74" s="125"/>
      <c r="I74" s="126"/>
      <c r="J74" s="127"/>
      <c r="K74" s="128"/>
      <c r="L74" s="129"/>
    </row>
    <row r="75" ht="8.0" customHeight="true">
      <c r="A75" s="37"/>
      <c r="B75" s="37"/>
      <c r="C75" s="37"/>
      <c r="D75" s="37"/>
      <c r="E75" s="37"/>
      <c r="F75" s="37"/>
      <c r="G75" s="37"/>
      <c r="H75" s="37"/>
      <c r="I75" s="37"/>
      <c r="J75" s="37"/>
      <c r="K75" s="37"/>
      <c r="L75" s="37"/>
      <c r="M75" s="37"/>
      <c r="N75" s="37"/>
      <c r="O75" s="37"/>
      <c r="P75" s="37"/>
      <c r="Q75" s="37"/>
      <c r="R75" s="37"/>
      <c r="S75" s="37"/>
      <c r="T75" s="37"/>
      <c r="U75" s="37"/>
      <c r="V75" s="37"/>
      <c r="W75" s="37"/>
      <c r="X75" s="37"/>
      <c r="Y75" s="37"/>
      <c r="Z75" s="37"/>
      <c r="AA75" s="37"/>
      <c r="AB75" s="37"/>
      <c r="AC75" s="37"/>
      <c r="AD75" s="37"/>
      <c r="AE75" s="37"/>
      <c r="AF75" s="37"/>
      <c r="AG75" s="37"/>
      <c r="AH75" s="37"/>
      <c r="AI75" s="37"/>
      <c r="AJ75" s="37"/>
      <c r="AK75" s="37"/>
    </row>
    <row r="76"/>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69:AK69"/>
    <mergeCell ref="A70:L70"/>
    <mergeCell ref="A71:L71"/>
    <mergeCell ref="A72:L72"/>
    <mergeCell ref="A73:L73"/>
    <mergeCell ref="A74:L74"/>
    <mergeCell ref="A75:AK75"/>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69 N6:N69 O6:O69 P6:P69 Q6:Q69 R6:R69 S6:S69 T6:T69 U6:U69 V6:V69 W6:W69 X6:X69 Y6:Y69 Z6:Z69 AA6:AA69 AB6:AB69 AC6:AC69 AD6:AD69 AE6:AE69 AF6:AF69 AG6:AG69 AH6:AH69 AI6:AI69 AJ6:AJ69 AK6:AK69" allowBlank="true" errorStyle="stop" showErrorMessage="true" errorTitle="Validation error" error="Enter a whole number greater than or equal to 0">
      <formula1>0</formula1>
    </dataValidation>
    <dataValidation type="decimal" operator="greaterThan" sqref="M71:M74 N71:N74 O71:O74 P71:P74 Q71:Q74 R71:R74 S71:S74 T71:T74 U71:U74 V71:V74 W71:W74 X71:X74 Y71:Y74 Z71:Z74 AA71:AA74 AB71:AB74 AC71:AC74 AD71:AD74 AE71:AE74 AF71:AF74 AG71:AG74 AH71:AH74 AI71:AI74 AJ71:AJ74 AK71:AK74" allowBlank="true" errorStyle="stop" showErrorMessage="true" errorTitle="Validation error" error="Enter a number greater than 0">
      <formula1>0.0</formula1>
    </dataValidation>
  </dataValidations>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348</v>
      </c>
      <c r="B1" t="s" s="131">
        <v>349</v>
      </c>
    </row>
    <row r="2">
      <c r="A2" t="s" s="132">
        <v>350</v>
      </c>
      <c r="B2" t="s" s="133">
        <v>351</v>
      </c>
    </row>
    <row r="3">
      <c r="A3" t="s" s="134">
        <v>352</v>
      </c>
      <c r="B3" t="s" s="135">
        <v>353</v>
      </c>
    </row>
    <row r="4">
      <c r="A4" t="s" s="136">
        <v>354</v>
      </c>
      <c r="B4" t="s" s="137">
        <v>355</v>
      </c>
    </row>
    <row r="5">
      <c r="A5" t="s" s="138">
        <v>356</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2025-03-28T07:34:33Z</dcterms:created>
  <dc:creator>Apache POI</dc:creator>
</cp:coreProperties>
</file>