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workbookProtection lockStructure="true"/>
  <bookViews>
    <workbookView activeTab="0"/>
  </bookViews>
  <sheets>
    <sheet name="Instructions" r:id="rId3" sheetId="1"/>
    <sheet name="Box packing information" r:id="rId4" sheetId="2"/>
    <sheet name="Metadata" r:id="rId5" sheetId="3"/>
  </sheets>
</workbook>
</file>

<file path=xl/sharedStrings.xml><?xml version="1.0" encoding="utf-8"?>
<sst xmlns="http://schemas.openxmlformats.org/spreadsheetml/2006/main" count="894" uniqueCount="517">
  <si>
    <t>How to upload box content information using an Excel file</t>
  </si>
  <si>
    <t>Step 1 – Review total box count</t>
  </si>
  <si>
    <t xml:space="preserve">The Total box count field in the Excel file is automatically populated with the number you entered in Send to Amazon for the respective pack group. This number is only an estimate, and you can modify it by up to 10 boxes at any time before you upload this file. 
Each box in the shipment is identified with a number (box 1, box 2, etc.) and appears in a column in the workflow. If you update the total box count, the number of columns will update automatically. </t>
  </si>
  <si>
    <t>Step 2 – Provide box content information</t>
  </si>
  <si>
    <t>Each SKU in the pack group will appear in a row in the workflow. For each box, enter the number of units of each SKU that will be packed in that box. The "Boxed quantity" field shows the current number of units that you have entered. It will remain red until the units that you have entered match the expected unit quantity of this shipment.</t>
  </si>
  <si>
    <t>Step 3 – Provide box weights and dimensions</t>
  </si>
  <si>
    <t>For each box in the pack group, enter the weight and dimensions</t>
  </si>
  <si>
    <t>Step 4 – Save and upload</t>
  </si>
  <si>
    <t>Once you have filled out the Excel spreadsheet, you can upload it to Seller Central as an .xlsx file</t>
  </si>
  <si>
    <t>Provide the box details for this pack group below. See the instructions sheet if you have questions.</t>
  </si>
  <si>
    <t>Pack group: 1</t>
  </si>
  <si>
    <t>pg2d9b5204-81ac-4bc0-b8b5-23651b32c60e</t>
  </si>
  <si>
    <t>Total SKUs: 95 (409 units)</t>
  </si>
  <si>
    <t>Total box count:</t>
  </si>
  <si>
    <t>SKU</t>
  </si>
  <si>
    <t xml:space="preserve">Product title </t>
  </si>
  <si>
    <t>Id</t>
  </si>
  <si>
    <t>ASIN</t>
  </si>
  <si>
    <t>FNSKU</t>
  </si>
  <si>
    <t>Condition</t>
  </si>
  <si>
    <t>Prep type</t>
  </si>
  <si>
    <t>Who preps units?</t>
  </si>
  <si>
    <t>Who labels units?</t>
  </si>
  <si>
    <t>Expected quantity</t>
  </si>
  <si>
    <t>Boxed quantity</t>
  </si>
  <si>
    <t>DE-BFirstMommyMTS-XXL</t>
  </si>
  <si>
    <t>Decrum Funny Pregnancy Shirts - Pregnancy Outfits for Expecting Mom Gifts [40022016-AL] | Black, XXL</t>
  </si>
  <si>
    <t>pk6c3a8881-7c4d-422d-b537-93e12b2c1c5d</t>
  </si>
  <si>
    <t>B083QJYZ2J</t>
  </si>
  <si>
    <t>X002FMJ7GF</t>
  </si>
  <si>
    <t>NewItem</t>
  </si>
  <si>
    <t>Labeling,Poly bagging</t>
  </si>
  <si>
    <t>By seller</t>
  </si>
  <si>
    <t>DE-COMNGSOONW-S</t>
  </si>
  <si>
    <t>Mummy Womens Black Maternity Tshirt Scrub - Work Maternity Tunic [40022012-AK] | Black, S</t>
  </si>
  <si>
    <t>pkdc5c4701-3375-4a52-97ce-7fcc78653699</t>
  </si>
  <si>
    <t>B07QMN33XP</t>
  </si>
  <si>
    <t>X0024AF8JN</t>
  </si>
  <si>
    <t>DE-LGSMRagSet26-L</t>
  </si>
  <si>
    <t>Decrum Long Sleeve Raglan Shirt Men - Pack of Baseball Shirts Baseball Pullovers for Men | [4BUN00264] Pack of 3, L</t>
  </si>
  <si>
    <t>pk740b579d-6370-4691-a151-b2d70eefa90a</t>
  </si>
  <si>
    <t>B0C3M54F9D</t>
  </si>
  <si>
    <t>X003SX5UOD</t>
  </si>
  <si>
    <t>DE-LGSMRagSet27-L</t>
  </si>
  <si>
    <t>Decrum Mens Super Soft T Shirts Long Sleeve Raglan Shirt Men - Pack of Baseball Shirts | [4BUN00274] Pack of 3, L</t>
  </si>
  <si>
    <t>pkc67b0b52-822e-486e-ad76-815a180d820e</t>
  </si>
  <si>
    <t>B0C3M6XJBF</t>
  </si>
  <si>
    <t>X003SWRYO3</t>
  </si>
  <si>
    <t>DE-LGSMVNeckSet40-XL</t>
  </si>
  <si>
    <t>V Neck Long Sleeve Mens Tshirts Multipack - Soft Comfortable Full Sleeves Mens t Shirts Pack [4BUN00405] | LGS MenV Set 40, XL</t>
  </si>
  <si>
    <t>pkd72cc66f-1b66-40b8-8f66-0364658cd1b4</t>
  </si>
  <si>
    <t>B0DXFFR36R</t>
  </si>
  <si>
    <t>X004LLCHPL</t>
  </si>
  <si>
    <t>DE-MBGryPlnHdedVrsty-XXL</t>
  </si>
  <si>
    <t>Decrum Hooded Varsity Jacket Men - High School Letterman Bomber Style Baseball Jackets for Men (N) | [40071046] Gray Sleve, XXL</t>
  </si>
  <si>
    <t>pkf22619e7-86f1-483e-a747-87c84d6bab98</t>
  </si>
  <si>
    <t>B0B7X779LH</t>
  </si>
  <si>
    <t>X003DQJELF</t>
  </si>
  <si>
    <t>DE-MBlackHenleyNw-S</t>
  </si>
  <si>
    <t>Decrum Black Long Sleeve Henley T Shirts for Men - Camisetas para Hombre Mens Long Sleeve Tee Shirts [40005012] | Henley, S</t>
  </si>
  <si>
    <t>pk5202af39-9ca8-48e6-83c2-80b83d1d4be5</t>
  </si>
  <si>
    <t>B0DLP9WGDP</t>
  </si>
  <si>
    <t>X004GASSO1</t>
  </si>
  <si>
    <t>DE-MBlk&amp;whtHdedVrsty-M</t>
  </si>
  <si>
    <t>Decrum Hooded Varsity Jacket Men - High School Bomber Style Baseball Jackets for Men [40071173] | Black &amp; White, M</t>
  </si>
  <si>
    <t>pk6caa7c04-b738-4938-b6ef-e3a4550d2253</t>
  </si>
  <si>
    <t>B0CJRVSFR2</t>
  </si>
  <si>
    <t>X003Z9QO3V</t>
  </si>
  <si>
    <t>DE-MMrn&amp;WhtHdedVrsty-XL</t>
  </si>
  <si>
    <t>Decrum Hooded Varsity Jacket Men - High School Bomber Style Baseball Jackets for Men [40170175] | Maroon &amp; White, XL</t>
  </si>
  <si>
    <t>pk121e2180-9aa4-4e10-a213-8d0b1d79b53e</t>
  </si>
  <si>
    <t>B0CJRVK8K2</t>
  </si>
  <si>
    <t>X003Z9QO63</t>
  </si>
  <si>
    <t>DE-MMrnWhVrstyPln-S</t>
  </si>
  <si>
    <t>Decrum White and Maroon Mens Baseball Jacket [40078172] | Plain White Sleve, S</t>
  </si>
  <si>
    <t>pk898964b0-086f-49f2-9d3e-5fe7c087020c</t>
  </si>
  <si>
    <t>B0B7XKBJLQ</t>
  </si>
  <si>
    <t>X003EWSSLP</t>
  </si>
  <si>
    <t>DE-MRglnBlk&amp;WhtLGS-XXL</t>
  </si>
  <si>
    <t>Decrum Raglan Shirt Men - Soft Mens Long Sleeve T Shirts [40128016] | Black&amp;White,XXL</t>
  </si>
  <si>
    <t>pk9616a134-95c7-4ded-9a56-0ed78319e37b</t>
  </si>
  <si>
    <t>B0C1SQ7J4P</t>
  </si>
  <si>
    <t>X003S4EL5L</t>
  </si>
  <si>
    <t>DE-MRylblu&amp;whtHdedVrsty-L</t>
  </si>
  <si>
    <t>Decrum Hooded Varsity Jacket Men - High School Bomber Style Baseball Jackets for Men [40171174] | Royal Blue &amp; White, L</t>
  </si>
  <si>
    <t>pk3128b7d5-0409-4df1-aef6-41aea6c8c1bb</t>
  </si>
  <si>
    <t>B0CJRVPQRH</t>
  </si>
  <si>
    <t>X003Z9QPRV</t>
  </si>
  <si>
    <t>DE-MRylblu&amp;whtHdedVrsty-M</t>
  </si>
  <si>
    <t>Decrum Hooded Varsity Jacket Men - High School Bomber Style Baseball Jackets for Men [40171173] | Royal Blue &amp; White, M</t>
  </si>
  <si>
    <t>pk4f80c2d8-8b99-49b5-8d08-dec7286faa89</t>
  </si>
  <si>
    <t>B0CJRWHNZ1</t>
  </si>
  <si>
    <t>X003Z9QNS7</t>
  </si>
  <si>
    <t>DE-MTS-HodShirtRED-M</t>
  </si>
  <si>
    <t>Long Sleeve Maternity Dress - Comfortable Hooded Maternity Work Tops [40147023] | Red, M</t>
  </si>
  <si>
    <t>pkf1a7c852-7d76-4139-9301-80d26960d555</t>
  </si>
  <si>
    <t>B0CFRGYCFN</t>
  </si>
  <si>
    <t>X003XJ4FX9</t>
  </si>
  <si>
    <t>DE-MTS-HthrPnkTank-M</t>
  </si>
  <si>
    <t>Decrum Maternity Workout Clothes - Comfy Maternity Tank for Women [40106203] | MTS Heather Pink Tank, M</t>
  </si>
  <si>
    <t>pkbe2241dc-8f01-4158-9690-f2e57fa96b64</t>
  </si>
  <si>
    <t>B0D7W2CG5H</t>
  </si>
  <si>
    <t>X004AOL5RZ</t>
  </si>
  <si>
    <t>DE-MVrtclSlevStrpRglnLGSRed-L</t>
  </si>
  <si>
    <t>Decrum Mens Round Neck Long Sleeves Vertical 2 Stripes Shirt | [44569944] Red.Black.White, L</t>
  </si>
  <si>
    <t>pk59b7e38c-c100-4a6f-b5ba-deca8b9a363d</t>
  </si>
  <si>
    <t>B0DTF5ZMT9</t>
  </si>
  <si>
    <t>X004JHV7B7</t>
  </si>
  <si>
    <t>DE-MVrtclSlevStrpRglnLGSRed-M</t>
  </si>
  <si>
    <t>Decrum Mens Round Neck Long Sleeves Vertical 2 Stripes Shirt | [44569943] Red.Black.White, M</t>
  </si>
  <si>
    <t>pk580ec10b-5230-4450-b35a-9939865406fe</t>
  </si>
  <si>
    <t>B0DTF7JD9S</t>
  </si>
  <si>
    <t>X004JHUY3T</t>
  </si>
  <si>
    <t>DE-MVrtclSlevStrpRglnLGSRed-S</t>
  </si>
  <si>
    <t>Decrum Mens Round Neck Long Sleeves Vertical 2 Stripes Shirt | [44569942] Red.Black.White, S</t>
  </si>
  <si>
    <t>pk4e900148-8fda-4bbc-a1e3-3542768a8a9f</t>
  </si>
  <si>
    <t>B0DTF4Y98N</t>
  </si>
  <si>
    <t>X004JHJNB3</t>
  </si>
  <si>
    <t>DE-MVrtclSlevStrpRglnLGSRed-XL</t>
  </si>
  <si>
    <t>Decrum Mens Round Neck Long Sleeves Vertical 2 Stripes Shirt | [44569945] Red.Black.White, XL</t>
  </si>
  <si>
    <t>pkdbc2c382-ec6d-4c12-888d-aa81e0f4164e</t>
  </si>
  <si>
    <t>B0DTF5ZWRR</t>
  </si>
  <si>
    <t>X004JHV799</t>
  </si>
  <si>
    <t>DE-MVrtclSlevStrpRglnLGSRed-XXL</t>
  </si>
  <si>
    <t>Decrum Mens Round Neck Long Sleeves Vertical 2 Stripes Shirt | [44569946] Red.Black.White, XXL</t>
  </si>
  <si>
    <t>pkdc37cb05-0a4a-44d5-96bc-21502e2e2db8</t>
  </si>
  <si>
    <t>B0DTF667MV</t>
  </si>
  <si>
    <t>X004JHUYAH</t>
  </si>
  <si>
    <t>DE-MnsTwStrpdLGSRngrBlkYloTee-S</t>
  </si>
  <si>
    <t>Decrum Black Ringer Fashion Long Sleeve Crew Neck Shirts Mens Ringer T Shirts | [40175012] 2 Stripes, S</t>
  </si>
  <si>
    <t>pke64a7eee-b488-459f-a89f-e71dc1e63210</t>
  </si>
  <si>
    <t>B0CMCV7ZJ9</t>
  </si>
  <si>
    <t>X0040Y5AG7</t>
  </si>
  <si>
    <t>DE-NEWCOMNG-XXL</t>
  </si>
  <si>
    <t>Pregnancy Must Haves Gifts for Mom Plus Size - Maternity Shirts for Women [40022016-AK] | Black, XXL</t>
  </si>
  <si>
    <t>pkbb81e7b1-c95f-410b-8cb2-20e39453f238</t>
  </si>
  <si>
    <t>B093GYDX9D</t>
  </si>
  <si>
    <t>X002VT0QW1</t>
  </si>
  <si>
    <t>DE-New2249513</t>
  </si>
  <si>
    <t>Decrum Black Red Bomber Jacket Men Letterman Men's Varsity Jackets Mens Baseball [40020025] | Plain Red Sleve, XL</t>
  </si>
  <si>
    <t>pkf1492b12-18f7-4cae-b5ce-e5f0818d1e3c</t>
  </si>
  <si>
    <t>B08CDTC1G7</t>
  </si>
  <si>
    <t>X002LWXLY3</t>
  </si>
  <si>
    <t>DE-PEKNGBBYWNew-XL</t>
  </si>
  <si>
    <t>Decrum Maternity Tops for Pregnant Women - Funny Maternity T Shirts for Pregnant Women Outfits [40022015-AF] | Black, XL</t>
  </si>
  <si>
    <t>pk0c8fe8b4-0eb1-44fc-9bd9-a3eef789f3ba</t>
  </si>
  <si>
    <t>B093KYGTSG</t>
  </si>
  <si>
    <t>X002VUDWYJ</t>
  </si>
  <si>
    <t>DE-RylBl&amp;YLW-PlnVrsty-M</t>
  </si>
  <si>
    <t>Decrum Varsity Jacket Men - Blue and Yellow Color Block Jacket [40040083] | Plain Yellow Sleeve, M</t>
  </si>
  <si>
    <t>pk09941f50-0013-4a06-a59a-020d79034a07</t>
  </si>
  <si>
    <t>B08VW2V4RR</t>
  </si>
  <si>
    <t>X002SPWMIJ</t>
  </si>
  <si>
    <t>DE-RylBl&amp;YLW-PlnVrsty-S</t>
  </si>
  <si>
    <t>Decrum Royal Blue And Yellow Mens Baseball Jacket [40040082] | Plain Yellow Sleeve, S</t>
  </si>
  <si>
    <t>pkcf89a716-88dc-491a-aded-1f1d98662c2a</t>
  </si>
  <si>
    <t>B08VW9V2YG</t>
  </si>
  <si>
    <t>X002SPYQG5</t>
  </si>
  <si>
    <t>DE-W-VARSITY-GrnWH-XXL</t>
  </si>
  <si>
    <t>Decrum Stylish Varsity Jacket Women Crop – Green Cropped Women's Bomber Jackets Fall | [40184176] Green And White CRP, XXL</t>
  </si>
  <si>
    <t>pk0f39bb13-e421-44ac-935b-54bd65053482</t>
  </si>
  <si>
    <t>B0CQRLX6X5</t>
  </si>
  <si>
    <t>X0042V2AJN</t>
  </si>
  <si>
    <t>DE-W-VARSITY-PnkWH-3XL</t>
  </si>
  <si>
    <t>Decrum Bomber Jackets For Women – Team School Women's Letterman Jacket | [40186177] Pink And White CRP, 3XL</t>
  </si>
  <si>
    <t>pk04c2a424-2586-4e52-8110-34f0f9433f3d</t>
  </si>
  <si>
    <t>B0CQRNVRB9</t>
  </si>
  <si>
    <t>X0042UWIDH</t>
  </si>
  <si>
    <t>DE-W-VARSITY-PnkWH-L</t>
  </si>
  <si>
    <t>Decrum Softshell Varsity Bomber Jacket Women - Lightweight Bomber Jackets Womens | [40186174] Pink And White CRP, L</t>
  </si>
  <si>
    <t>pkf1894141-86ef-4e42-965b-29ae87beb3af</t>
  </si>
  <si>
    <t>B0CQRMNSQ1</t>
  </si>
  <si>
    <t>X0042UL9GJ</t>
  </si>
  <si>
    <t>DE-W-VARSITY-PnkWH-XXL</t>
  </si>
  <si>
    <t>Decrum Stylish Varsity Jacket Women Crop – Fashion College Jacket For Womens Outerwear | [40186176] Pink And White CRP, XXL</t>
  </si>
  <si>
    <t>pkc3a7d01a-a321-48a8-9f51-d70806f92ca1</t>
  </si>
  <si>
    <t>B0CQRM978N</t>
  </si>
  <si>
    <t>X0042UL9JV</t>
  </si>
  <si>
    <t>DE-W2WhtHrtLoveRed-M</t>
  </si>
  <si>
    <t>Red Short Sleeve Shirt Women Valentines Shirts - Gifts for Wife from Husband [40021023-EC] | Red 2 Heart, M</t>
  </si>
  <si>
    <t>pkbbfbaca1-1223-4b5d-a7d5-362b4b0e9ff4</t>
  </si>
  <si>
    <t>B0CN6GSLYK</t>
  </si>
  <si>
    <t>X0041DAT8V</t>
  </si>
  <si>
    <t>DE-W2WhtHrtLoveRed-XL</t>
  </si>
  <si>
    <t>Red Valentinesday T Shirts - Gift Ideas for Wife [40021025-EC] | Red 2 Heart, XL</t>
  </si>
  <si>
    <t>pk6def833c-91ca-4184-b26c-2581711f1caf</t>
  </si>
  <si>
    <t>B0CN6FJDMT</t>
  </si>
  <si>
    <t>X0041D79WZ</t>
  </si>
  <si>
    <t>DE-W3ToneLGS-WhtHPnkCrcl-XL</t>
  </si>
  <si>
    <t>Womens 3 Tone Long Sleeves [44449905] | White.Heather Pink.Charcoal, XL</t>
  </si>
  <si>
    <t>pk62860416-a10f-40b9-93f0-c71eaaca046f</t>
  </si>
  <si>
    <t>B0DT4MQ511</t>
  </si>
  <si>
    <t>X004JC9ZP7</t>
  </si>
  <si>
    <t>DE-WBLk&amp;YLWHddVar-L</t>
  </si>
  <si>
    <t>Decrum Womens Bomber Jacket - Light Weight Jackets Womens [40115084] (N) | Black &amp; Yellow, L</t>
  </si>
  <si>
    <t>pke25b8a26-4798-48c4-a2c1-3bbd5ccbd819</t>
  </si>
  <si>
    <t>B0BXXTC1SK</t>
  </si>
  <si>
    <t>X003QSGT2H</t>
  </si>
  <si>
    <t>DE-WBWHLOVE-XL</t>
  </si>
  <si>
    <t>Black Love Heart Graphic T Shirts - Gift Ideas for Wife [40021015-BA] | White Love, XL</t>
  </si>
  <si>
    <t>pk36de68d5-3a45-4516-9ac5-40cf066c1ef9</t>
  </si>
  <si>
    <t>B082NZH54V</t>
  </si>
  <si>
    <t>X002F0N3UN</t>
  </si>
  <si>
    <t>DE-WBlk&amp;WhtHddVar-S</t>
  </si>
  <si>
    <t>Decrum Varsity Jacket Women - Womens Jackets Lightweight Trendy [40115172] (N) | Black &amp; White, S</t>
  </si>
  <si>
    <t>pkeb955040-59b2-4b9a-a3b6-00f10dbc3266</t>
  </si>
  <si>
    <t>B0BXXV3WCN</t>
  </si>
  <si>
    <t>X003QSGT1X</t>
  </si>
  <si>
    <t>DE-WBsblRglnHtrQtr-Strp-XL</t>
  </si>
  <si>
    <t>Decrum Heather Gray and Navy Soft Cotton Jersey 3/4 Sleeve Raglan Striped Shirts for Women | [40041045] Hethr&amp;NVY Striped Rgln, XL</t>
  </si>
  <si>
    <t>pkc1d5f865-87ca-498f-b6be-7ceaae127822</t>
  </si>
  <si>
    <t>B09YRCBBWY</t>
  </si>
  <si>
    <t>X0038D7R99</t>
  </si>
  <si>
    <t>DE-WButnlesPoloSHSBlk-S</t>
  </si>
  <si>
    <t>Decrum Black Polo Shirt Woman - Short Sleeve Shirts for Women [44457012] | Black, S</t>
  </si>
  <si>
    <t>pk350883f7-d3b2-4144-843e-e7fc1d1b2ca8</t>
  </si>
  <si>
    <t>B0DT4MKTMH</t>
  </si>
  <si>
    <t>X004JCAC4Z</t>
  </si>
  <si>
    <t>DE-WButnlesPoloSHSRed-XL</t>
  </si>
  <si>
    <t>Golf Polo Shirts for Women - Womens Short Sleeve Shirts [44473025] | Red, XL</t>
  </si>
  <si>
    <t>pkb129447a-a2aa-4f2d-9155-28924d34dcd1</t>
  </si>
  <si>
    <t>B0DT4P6QQH</t>
  </si>
  <si>
    <t>X004JC9C19</t>
  </si>
  <si>
    <t>DE-WButnlesPoloSHSRed-XXL</t>
  </si>
  <si>
    <t>Womens Golf Shirts Short Sleeve - Short Sleeve T Shirts for Women [44473026] | Red, XXL</t>
  </si>
  <si>
    <t>pk04217ad5-82af-48dd-994b-6e49e7d90a62</t>
  </si>
  <si>
    <t>B0DT4NBFMV</t>
  </si>
  <si>
    <t>X004JC8T09</t>
  </si>
  <si>
    <t>DE-WCallMeMomSHS-Red-L</t>
  </si>
  <si>
    <t>Women Favorite People Call Me Mom SHS T-Shirt [40021024-FB] | Red, L</t>
  </si>
  <si>
    <t>pkb2b485df-b2f9-45e3-88a8-5d43ba5806b3</t>
  </si>
  <si>
    <t>B0F21H6V7R</t>
  </si>
  <si>
    <t>X004M58RZF</t>
  </si>
  <si>
    <t>DE-WCallMeMomSHS-Red-M</t>
  </si>
  <si>
    <t>Women Favorite People Call Me Mom SHS T-Shirt [40021023-FB] | Red, M</t>
  </si>
  <si>
    <t>pk019c4bdb-7bd3-440a-af97-de19a487220f</t>
  </si>
  <si>
    <t>B0F21JG59J</t>
  </si>
  <si>
    <t>X004M5CQQV</t>
  </si>
  <si>
    <t>DE-WCallMeMomSHS-Red-S</t>
  </si>
  <si>
    <t>Women Favorite People Call Me Mom SHS T-Shirt [40021022-FB] | Red, S</t>
  </si>
  <si>
    <t>pkeedcf784-faaa-42e6-a8ef-595492f3fa2d</t>
  </si>
  <si>
    <t>B0F21GJ7VP</t>
  </si>
  <si>
    <t>X004M5C715</t>
  </si>
  <si>
    <t>DE-WCallMeMomSHS-Red-XL</t>
  </si>
  <si>
    <t>Women Favorite People Call Me Mom SHS T-Shirt [40021025-FB] | Red, XL</t>
  </si>
  <si>
    <t>pk7ead5863-b0be-4725-9319-718b20656a0f</t>
  </si>
  <si>
    <t>B0F21KHHMM</t>
  </si>
  <si>
    <t>X004M5C6ON</t>
  </si>
  <si>
    <t>DE-WCallMeMomSHS-Red-XXL</t>
  </si>
  <si>
    <t>Women Favorite People Call Me Mom SHS T-Shirt [40021026-FB] | Red, XXL</t>
  </si>
  <si>
    <t>pk7e0232f8-bab9-4128-96e5-276604dd7242</t>
  </si>
  <si>
    <t>B0F21KR6YS</t>
  </si>
  <si>
    <t>X004M53YCV</t>
  </si>
  <si>
    <t>DE-WCallMeMomSHS-White-L</t>
  </si>
  <si>
    <t>Decrum Women Favorite People Call Me Mom SHS T-Shirt [40021174-FA] | White, L</t>
  </si>
  <si>
    <t>pk0bcac440-97d3-4813-8fc8-68aa8bd89eb3</t>
  </si>
  <si>
    <t>B0F21HCHW6</t>
  </si>
  <si>
    <t>X004M5CP8Z</t>
  </si>
  <si>
    <t>DE-WCallMeMomSHS-White-M</t>
  </si>
  <si>
    <t>Decrum Women Favorite People Call Me Mom SHS T-Shirt [40021173-FA] | White, M</t>
  </si>
  <si>
    <t>pk3f813d05-2ddf-4cae-92c7-c3d7fae1ed71</t>
  </si>
  <si>
    <t>B0F21FPFXC</t>
  </si>
  <si>
    <t>X004M5725L</t>
  </si>
  <si>
    <t>DE-WCallMeMomSHS-White-S</t>
  </si>
  <si>
    <t>Decrum Women Favorite People Call Me Mom SHS T-Shirt [40021172-FA] | White, S</t>
  </si>
  <si>
    <t>pk1c5432a1-35c6-4662-bb9f-05e9614e990f</t>
  </si>
  <si>
    <t>B0F21HSYFN</t>
  </si>
  <si>
    <t>X004M5AH17</t>
  </si>
  <si>
    <t>DE-WCallMeMomSHS-White-XXL</t>
  </si>
  <si>
    <t>Decrum Women Favorite People Call Me Mom SHS T-Shirt [40021176-FA] | White, XXL</t>
  </si>
  <si>
    <t>pkb72cb934-d4eb-44bd-b1cb-c0a3dda742c3</t>
  </si>
  <si>
    <t>B0F21HYJD6</t>
  </si>
  <si>
    <t>X004M5CQHZ</t>
  </si>
  <si>
    <t>DE-WDtalingVrstyMrn-S</t>
  </si>
  <si>
    <t>Decrum Maroon Women Letterman Jacket | [40177062] Detalng Maroon, S</t>
  </si>
  <si>
    <t>pkaf6214fc-3ff9-4b57-890e-04de1963b57c</t>
  </si>
  <si>
    <t>B0CMD8VGNP</t>
  </si>
  <si>
    <t>X0040YQXDL</t>
  </si>
  <si>
    <t>DE-WGrn&amp;WhtePlnVrsty-XS</t>
  </si>
  <si>
    <t>Decrum Green And White Women's Varsity Jacket - Womens Varsity Bomber Jackets [40139171] | Green &amp; White, XS</t>
  </si>
  <si>
    <t>pk0824fe24-dd6e-44b6-be6c-8cb273920609</t>
  </si>
  <si>
    <t>B0C69Y6YYM</t>
  </si>
  <si>
    <t>X003U2NO09</t>
  </si>
  <si>
    <t>DE-WMatrntySet21-L</t>
  </si>
  <si>
    <t>Decrum Womens Maternity Shirt - Pregnancy Clothes for Women | [4BUN00214] Pack of 3, L</t>
  </si>
  <si>
    <t>pk3dc3cd44-45de-4b55-870e-9c792a2aaead</t>
  </si>
  <si>
    <t>B0C3M9BKCV</t>
  </si>
  <si>
    <t>X003SXLQKP</t>
  </si>
  <si>
    <t>DE-WMatrntySet22-L</t>
  </si>
  <si>
    <t>Decrum Cute Kicking Me Smalls T Shirt - Pregnant Shirts for Women | [4BUN00224] Pack of 3, L</t>
  </si>
  <si>
    <t>pkb41d82e7-2e2e-478a-8208-92e17ae53543</t>
  </si>
  <si>
    <t>B0C3MDNX1L</t>
  </si>
  <si>
    <t>X003SX1FSX</t>
  </si>
  <si>
    <t>DE-WMatrntySet22-XXL</t>
  </si>
  <si>
    <t>Decrum Maternity T Shirts - Pregnancy Shirt for Women | [4BUN00226] Pack of 3, XXL</t>
  </si>
  <si>
    <t>pka1952b33-b64a-467f-9554-324ff14553b5</t>
  </si>
  <si>
    <t>B0C3MF6Z56</t>
  </si>
  <si>
    <t>X003SXLI35</t>
  </si>
  <si>
    <t>DE-WMomLifeSHS-RED-L</t>
  </si>
  <si>
    <t>Women Mom Life SHS T-Shirt [40021024-FD] | Red, L</t>
  </si>
  <si>
    <t>pka3c41aed-ee6b-4edb-92a5-a502d5752546</t>
  </si>
  <si>
    <t>B0F23SS7N8</t>
  </si>
  <si>
    <t>X004M7ABLB</t>
  </si>
  <si>
    <t>DE-WMomLifeSHS-RED-M</t>
  </si>
  <si>
    <t>Women Mom Life SHS T-Shirt [40021023-FD] | Red, M</t>
  </si>
  <si>
    <t>pkbe89977d-25d7-4cde-aa35-47d49088285a</t>
  </si>
  <si>
    <t>B0F23SDL15</t>
  </si>
  <si>
    <t>X004M6V0SF</t>
  </si>
  <si>
    <t>DE-WMomLifeSHS-RED-S</t>
  </si>
  <si>
    <t>Women Mom Life SHS T-Shirt [40021022-FD] | Red, S</t>
  </si>
  <si>
    <t>pk99b9a369-8ac5-4798-9dce-8e9dd7a73a97</t>
  </si>
  <si>
    <t>B0F23T3CD9</t>
  </si>
  <si>
    <t>X004M7ABTN</t>
  </si>
  <si>
    <t>DE-WMomLifeSHS-RED-XL</t>
  </si>
  <si>
    <t>Women Mom Life SHS T-Shirt [40021025-FD] | Red, XL</t>
  </si>
  <si>
    <t>pkd6d637fe-232e-4037-8489-15fa297df905</t>
  </si>
  <si>
    <t>B0F23SXQTS</t>
  </si>
  <si>
    <t>X004M7ACJH</t>
  </si>
  <si>
    <t>DE-WMomLifeSHS-RED-XXL</t>
  </si>
  <si>
    <t>Women Mom Life SHS T-Shirt [40021026-FD] | Red, XXL</t>
  </si>
  <si>
    <t>pkc1470164-1bc4-4049-90bd-802f8893a8c8</t>
  </si>
  <si>
    <t>B0F23V4VB9</t>
  </si>
  <si>
    <t>X004M74KO5</t>
  </si>
  <si>
    <t>DE-WMomLifeSHS-WHITE-L</t>
  </si>
  <si>
    <t>Decrum Women Mom Life SHS T-Shirt [40021174-FC] | White, L</t>
  </si>
  <si>
    <t>pk53c93962-2467-43d7-988f-f269372865d3</t>
  </si>
  <si>
    <t>B0F23W97KQ</t>
  </si>
  <si>
    <t>X004M6V1QB</t>
  </si>
  <si>
    <t>DE-WMomLifeSHS-WHITE-XL</t>
  </si>
  <si>
    <t>Decrum Women Mom Life SHS T-Shirt [40021175-FC] | White, XL</t>
  </si>
  <si>
    <t>pk578a9010-1d1b-4045-837a-3ee7a90da6d5</t>
  </si>
  <si>
    <t>B0F23SRQB8</t>
  </si>
  <si>
    <t>X004M6YW8Z</t>
  </si>
  <si>
    <t>DE-WPNk&amp;WHtVar-3XL</t>
  </si>
  <si>
    <t>Decrum Varsity Jacket For Woman [40118177] | White, 3XL</t>
  </si>
  <si>
    <t>pk12b44a03-5617-4967-9b26-d585095955e1</t>
  </si>
  <si>
    <t>B0BXY7HCNN</t>
  </si>
  <si>
    <t>X003QSI4P7</t>
  </si>
  <si>
    <t>DE-WPNk&amp;WHtVar-XXL</t>
  </si>
  <si>
    <t>Decrum Womens Varsity Jacket - Pink Bomber Baseball Jackets For Women [40118176] | White, XXL</t>
  </si>
  <si>
    <t>pk7b0577e0-2c8d-4b11-a61b-0722e1da5a2d</t>
  </si>
  <si>
    <t>B0BXXQGVH6</t>
  </si>
  <si>
    <t>X003QSJ40B</t>
  </si>
  <si>
    <t>DE-WPRP&amp;WHtVar-XXL</t>
  </si>
  <si>
    <t>Decrum Womens Letterman Jacket | [40117176] | White, XXL</t>
  </si>
  <si>
    <t>pk96822007-c03b-49e6-992b-240c5bca10ce</t>
  </si>
  <si>
    <t>B0BXXQ9JJ9</t>
  </si>
  <si>
    <t>X003QSJ32P</t>
  </si>
  <si>
    <t>DE-WPnkRibPolo-2XL</t>
  </si>
  <si>
    <t>Office Collared Polo Shirts for Women Pink Essential Womens Golf Shirt [44401106] | Pink, XXL</t>
  </si>
  <si>
    <t>pk0d744d13-4781-4835-83a5-3d03d984aa18</t>
  </si>
  <si>
    <t>B0DJ32FCCP</t>
  </si>
  <si>
    <t>X004ERGTVZ</t>
  </si>
  <si>
    <t>DE-WPrplRglnQtrSlveHGrylBse-XXL</t>
  </si>
  <si>
    <t>Decrum Grey and Purple Soft Cotton Baseball Shirts Jersey Womens Raglan 3/4 Sleeve Shirts for Women | [40062276] HGry&amp;Purple Rgln,XXL</t>
  </si>
  <si>
    <t>pka0b132c9-3c25-4e98-b46b-48969fba449f</t>
  </si>
  <si>
    <t>B0C8P5GZ8X</t>
  </si>
  <si>
    <t>X003V5OBDT</t>
  </si>
  <si>
    <t>DE-WRglnPnl2StrpQtrBlkWht-XS</t>
  </si>
  <si>
    <t>Raglan Tops for Women - Womens Baseball Tee Shirts 3/4 Sleeve Tunics | [40151171] Black White Panel Rgln,XS</t>
  </si>
  <si>
    <t>pkfd958e90-894b-4c6a-b99c-4eeed52d18c4</t>
  </si>
  <si>
    <t>B0CGXDS54M</t>
  </si>
  <si>
    <t>X003Y671WD</t>
  </si>
  <si>
    <t>DE-WRibPolo-Set34-S</t>
  </si>
  <si>
    <t>Navy Blue Black Red Polo Shirt Women Pack of 3 Black Womens Golf Shirts [4BUN00342] | Set 34, S</t>
  </si>
  <si>
    <t>pk512af413-1f8b-42d5-9352-77513d2aa519</t>
  </si>
  <si>
    <t>B0CLDMBF62</t>
  </si>
  <si>
    <t>X0040D0CG1</t>
  </si>
  <si>
    <t>DE-WRibPolo-Set44-2XL</t>
  </si>
  <si>
    <t>Womens White Polo Shirts for Work 3 Pack Womens Athletic Golf Shirts Short Sleeve [4BUN00446] | Set 44, XXL</t>
  </si>
  <si>
    <t>pkd4e76c44-8b3d-4471-9bf3-3a5cf3076e30</t>
  </si>
  <si>
    <t>B0DXFMLWZ4</t>
  </si>
  <si>
    <t>X004LL9AI3</t>
  </si>
  <si>
    <t>DE-WRibPolo-Set44-M</t>
  </si>
  <si>
    <t>Polo Shirt Pack Shirt Women Womens Golf Apparel [4BUN00443] | Set 44, M</t>
  </si>
  <si>
    <t>pk08001653-94f8-4a28-b239-4e7a8043586a</t>
  </si>
  <si>
    <t>B0DXFQKFB5</t>
  </si>
  <si>
    <t>X004LL9D8Z</t>
  </si>
  <si>
    <t>DE-WRibPolo-Set44-S</t>
  </si>
  <si>
    <t>Pink Polo Shirt Women Pack of 3 Womens Golf Shirts [4BUN00442] | Set 44, S</t>
  </si>
  <si>
    <t>pk10ff9b0f-292e-47af-a4a2-eb8507b7169b</t>
  </si>
  <si>
    <t>B0DXFMXXZ3</t>
  </si>
  <si>
    <t>X004LL9DAN</t>
  </si>
  <si>
    <t>DE-WRibPolo-Set44-XL</t>
  </si>
  <si>
    <t>Green Polo Shirts for Women Short Sleeve Shirts for Women [4BUN00445] | Set 44, XL</t>
  </si>
  <si>
    <t>pkf1190b13-45b1-47ff-bd74-704fe4bf894d</t>
  </si>
  <si>
    <t>B0DXFMZK82</t>
  </si>
  <si>
    <t>X004LLC63T</t>
  </si>
  <si>
    <t>DE-WRylBlu&amp;YelwPlnVrsty-2XL</t>
  </si>
  <si>
    <t>Decrum Royal Blue And Yellow High School Womens Letterman Jacket | [40056086] Plain Yellow Sleeve, 2XL</t>
  </si>
  <si>
    <t>pk6e2b2fc2-6e81-43d1-87bd-699781cc0f04</t>
  </si>
  <si>
    <t>B09YM8PBP7</t>
  </si>
  <si>
    <t>X003AJA8AB</t>
  </si>
  <si>
    <t>DE-WRylBlu&amp;YelwPlnVrsty-3XL</t>
  </si>
  <si>
    <t>Decrum Royal Blue And Yellow Varsity jacket For Woman | [40056087] Plain Yellow Sleeve, 3XL</t>
  </si>
  <si>
    <t>pk2a8b5d67-fd28-48c1-a55b-d6b6edf90d13</t>
  </si>
  <si>
    <t>B0BWF88JXJ</t>
  </si>
  <si>
    <t>X003Q3U9JV</t>
  </si>
  <si>
    <t>DE-WSolidColrVrstyRBlu-M</t>
  </si>
  <si>
    <t>Decrum Blue Varsity Jacket Women - Plain Letterman Jacket | [40176113] Solid Blue, M</t>
  </si>
  <si>
    <t>pk01c1cc6b-32b0-4e8f-9f31-1c15b239f21a</t>
  </si>
  <si>
    <t>B0CMD7H6B3</t>
  </si>
  <si>
    <t>X0040YQXHH</t>
  </si>
  <si>
    <t>DE-WSolidColrVrstyRBlu-S</t>
  </si>
  <si>
    <t>Decrum Blue Women Letterman Jacket | [40176112] Solid Blue, S</t>
  </si>
  <si>
    <t>pka7ad669d-9374-4c38-9b9c-f2891ed0fc8a</t>
  </si>
  <si>
    <t>B0CMD5Z3ZL</t>
  </si>
  <si>
    <t>X0040YQY03</t>
  </si>
  <si>
    <t>DE-WSolidColrVrstyRBlu-XS</t>
  </si>
  <si>
    <t>Decrum Royal Blue Women Letterman Jacket - Plain Womens Jacket | [40176111] Solid Blue, XS</t>
  </si>
  <si>
    <t>pka906caf9-93a4-4a8e-b0ce-82784823e39f</t>
  </si>
  <si>
    <t>B0CMD4Y2YY</t>
  </si>
  <si>
    <t>X0040YOLB7</t>
  </si>
  <si>
    <t>DE-WWhtRibPolo-L</t>
  </si>
  <si>
    <t>Decrum White Collar Essential Womens Golf Shirts Women's Polo Shirts [40109174] | Whte, L</t>
  </si>
  <si>
    <t>pk23f06a17-e3dd-4e69-8bf9-4b5cb3799304</t>
  </si>
  <si>
    <t>B0CN4CG68C</t>
  </si>
  <si>
    <t>X0041B371J</t>
  </si>
  <si>
    <t>DE-WWifeMomBossSHS-RED-L</t>
  </si>
  <si>
    <t>Women Wife Mom Boss SHS T-Shirt [40021024-FE] | Red, L</t>
  </si>
  <si>
    <t>pkc4d606bb-5600-48ed-b39f-90730a18011a</t>
  </si>
  <si>
    <t>B0F23RP967</t>
  </si>
  <si>
    <t>X004M6V0TT</t>
  </si>
  <si>
    <t>DE-WWifeMomBossSHS-RED-M</t>
  </si>
  <si>
    <t>Women Wife Mom Boss SHS T-Shirt [40021023-FE] | Red, M</t>
  </si>
  <si>
    <t>pk8060111a-ed2f-48ae-a8b5-179ae229b857</t>
  </si>
  <si>
    <t>B0F23TD89P</t>
  </si>
  <si>
    <t>X004M6YX9D</t>
  </si>
  <si>
    <t>DE-WWifeMomBossSHS-RED-S</t>
  </si>
  <si>
    <t>Women Wife Mom Boss SHS T-Shirt [40021022-FE] | Red, S</t>
  </si>
  <si>
    <t>pk6ccfe985-cff0-4bfd-8bc7-c9d12ec1c0b1</t>
  </si>
  <si>
    <t>B0F23QRM95</t>
  </si>
  <si>
    <t>X004M6YW4T</t>
  </si>
  <si>
    <t>DE-WWifeMomBossSHS-RED-XL</t>
  </si>
  <si>
    <t>Women Wife Mom Boss SHS T-Shirt [40021025-FE] | Red, XL</t>
  </si>
  <si>
    <t>pk51f5f1e2-9029-468f-9fd4-1a24d71d1ae0</t>
  </si>
  <si>
    <t>B0F23S9LGN</t>
  </si>
  <si>
    <t>X004M6R0Q1</t>
  </si>
  <si>
    <t>DE-WWifeMomBossSHS-RED-XXL</t>
  </si>
  <si>
    <t>Women Wife Mom Boss SHS T-Shirt [40021026-FE] | Red, XXL</t>
  </si>
  <si>
    <t>pk389381d8-edb9-4a3c-8bf2-d95808f4ed17</t>
  </si>
  <si>
    <t>B0F23RMD13</t>
  </si>
  <si>
    <t>X004M6YVUJ</t>
  </si>
  <si>
    <t>DE-Wmn5BtnHnlyChrcl-S</t>
  </si>
  <si>
    <t>Decrum Gray Long Sleeve Shirt Women - Full Sleeves Henley Shirts Women(N) | [40049052] 5 Button Henley, S</t>
  </si>
  <si>
    <t>pk2bc8aae9-a68b-47cb-87f5-18fcca67114e</t>
  </si>
  <si>
    <t>B0BV6DJJ64</t>
  </si>
  <si>
    <t>X003PGA8HH</t>
  </si>
  <si>
    <t>DE-Wmn5BtnHnlyRedNew-2XL</t>
  </si>
  <si>
    <t>Decrum Womens Red Long Sleeve Henley Casual T Shirts for Women - Henley Shirt Womens (N) | [40049026] 5 Button Henley, 2XL</t>
  </si>
  <si>
    <t>pkfdd282f0-6b04-4af5-b4af-3fc536fb400a</t>
  </si>
  <si>
    <t>B0CXPVY6R5</t>
  </si>
  <si>
    <t>X0045XFMXJ</t>
  </si>
  <si>
    <t>DE-WmnVNckQtrSlvChrcl-2XL</t>
  </si>
  <si>
    <t>Decrum Women's V Neck T Shirts - Womens Tunic Tops 3/4 Sleeve T Shirts for Women (N) | [40051056] Charcoal Plain V-Neck, 2XL</t>
  </si>
  <si>
    <t>pk4d59f5e3-088a-455c-9524-160bbe7e90a4</t>
  </si>
  <si>
    <t>B09YRN2BC4</t>
  </si>
  <si>
    <t>X0038DD3VZ</t>
  </si>
  <si>
    <t>DE-WmnVNckQtrSlvChrcl-M</t>
  </si>
  <si>
    <t>Decrum Grey V Neck T Shirts for Women - 3 Quarter Sleeve Shirts Women (N) | [40051053] Charcoal Plain V-Neck, M</t>
  </si>
  <si>
    <t>pk499f7834-6ed0-4329-8a59-21e8cefbb290</t>
  </si>
  <si>
    <t>B09YRJJCSF</t>
  </si>
  <si>
    <t>X0038DEAH1</t>
  </si>
  <si>
    <t>DE-WmnVNckQtrSlvChrclNEW-L</t>
  </si>
  <si>
    <t>Three Quarter Length Sleeve Tops for Women - Grey Tshirts Shirts for Women (N) | [40051054] Charcoal Plain V-Neck, L</t>
  </si>
  <si>
    <t>pk573902b8-13f9-45a3-960b-3fc6ed019af9</t>
  </si>
  <si>
    <t>B0CTCPLWL1</t>
  </si>
  <si>
    <t>X004460FH5</t>
  </si>
  <si>
    <t>DE-Wmns2BndTunicMaron-XL</t>
  </si>
  <si>
    <t>Decrum Women's 3/4 Sleeve Tops - Fall Fashion V Neck Shirts for Women (N) | [40047065] 2 Band Tunic Maroon, XL</t>
  </si>
  <si>
    <t>pk1ee7b05e-c3f2-4021-9886-6a8b793b5428</t>
  </si>
  <si>
    <t>B09X5BSVJH</t>
  </si>
  <si>
    <t>X0037LJ0LP</t>
  </si>
  <si>
    <t>De-QtrWRagSet31-M</t>
  </si>
  <si>
    <t>Decrum Raglan Shirts for Women - Sport Jersey 3/4 Long Sleeves Baseball Womens Tshirt Pack | [4BUN00313] Pack of 3, M</t>
  </si>
  <si>
    <t>pkcf1e3107-8a48-4a48-9444-37dd7203c3b9</t>
  </si>
  <si>
    <t>B0CKBB675M</t>
  </si>
  <si>
    <t>X003ZK5IGT</t>
  </si>
  <si>
    <t>De-QtrWRagSet42-S</t>
  </si>
  <si>
    <t>Decrum Raglan Shirts for Women - Sport Jersey 3/4 Long Sleeves Baseball Womens Tshirt Pack | [4BUN00422] Pack of 3, S</t>
  </si>
  <si>
    <t>pkcbadfe9f-cb40-4839-84ff-831eeedfbe69</t>
  </si>
  <si>
    <t>B0DXFMBPRV</t>
  </si>
  <si>
    <t>X004LLFUXR</t>
  </si>
  <si>
    <t>NEW96534880</t>
  </si>
  <si>
    <t>Decrum Funny T Shirts for Women - Moms Favorite Shirt Daughter Gifts [40021012-AO] | Mom Favrite, S</t>
  </si>
  <si>
    <t>pk0ac6c709-ff54-4833-bd99-0c32085185e5</t>
  </si>
  <si>
    <t>B08W9T83KJ</t>
  </si>
  <si>
    <t>X002SWA9S7</t>
  </si>
  <si>
    <t>NEW96534885-S</t>
  </si>
  <si>
    <t>Decrum Funny T Shirts for Women for Daughter - Moms Favorite Shirt Daughter Gifts [40021022-AO] | Mom Favrite, S</t>
  </si>
  <si>
    <t>pkd8ebc1d1-2d91-4896-b821-bf37cadd8835</t>
  </si>
  <si>
    <t>B087TMZK63</t>
  </si>
  <si>
    <t>X002IJT0Y9</t>
  </si>
  <si>
    <t>NW8757742</t>
  </si>
  <si>
    <t>Decrum Workout Shirts Men - Mens Funny Gym Shirt [40007013-AQ] | Installing Muscle, M</t>
  </si>
  <si>
    <t>pk776b2dbd-c2ea-4af6-91a5-a750f9a2bf13</t>
  </si>
  <si>
    <t>B0B82MJHW2</t>
  </si>
  <si>
    <t>X003C31KUR</t>
  </si>
  <si>
    <t>NW96534460</t>
  </si>
  <si>
    <t>Decrum Im Moms Favorite Tshirt Men - Sarcastic Humorous Mens Funny T Shirts [40007012-AO] | Mom Favrite, S</t>
  </si>
  <si>
    <t>pk151b8308-0df4-4dab-b9cd-53262dc9939f</t>
  </si>
  <si>
    <t>B0B82KT7SQ</t>
  </si>
  <si>
    <t>X003C31I81</t>
  </si>
  <si>
    <t>Name of box</t>
  </si>
  <si>
    <t>Box weight (lb):</t>
  </si>
  <si>
    <t>Box width (inch):</t>
  </si>
  <si>
    <t>Box length (inch):</t>
  </si>
  <si>
    <t>Box height (inch):</t>
  </si>
  <si>
    <t>Locale</t>
  </si>
  <si>
    <t>en_US</t>
  </si>
  <si>
    <t>Weight unit</t>
  </si>
  <si>
    <t>lb</t>
  </si>
  <si>
    <t>Length unit</t>
  </si>
  <si>
    <t>in</t>
  </si>
  <si>
    <t>Version</t>
  </si>
  <si>
    <t>1.1</t>
  </si>
  <si>
    <t>Number of packing sheets</t>
  </si>
</sst>
</file>

<file path=xl/styles.xml><?xml version="1.0" encoding="utf-8"?>
<styleSheet xmlns="http://schemas.openxmlformats.org/spreadsheetml/2006/main">
  <numFmts count="0"/>
  <fonts count="127">
    <font>
      <sz val="11.0"/>
      <color indexed="8"/>
      <name val="Calibri"/>
      <family val="2"/>
      <scheme val="minor"/>
    </font>
    <font>
      <name val="Calibri"/>
      <sz val="20.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24.0"/>
    </font>
    <font>
      <name val="Calibri"/>
      <sz val="24.0"/>
    </font>
    <font>
      <name val="Calibri"/>
      <sz val="24.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b val="true"/>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s>
  <fills count="6">
    <fill>
      <patternFill patternType="none"/>
    </fill>
    <fill>
      <patternFill patternType="darkGray"/>
    </fill>
    <fill>
      <patternFill patternType="solid"/>
    </fill>
    <fill>
      <patternFill patternType="solid">
        <fgColor indexed="22"/>
      </patternFill>
    </fill>
    <fill>
      <patternFill patternType="solid">
        <fgColor indexed="13"/>
      </patternFill>
    </fill>
    <fill>
      <patternFill patternType="solid">
        <fgColor indexed="23"/>
      </patternFill>
    </fill>
  </fills>
  <borders count="21">
    <border>
      <left/>
      <right/>
      <top/>
      <bottom/>
      <diagonal/>
    </border>
    <border>
      <top style="thin"/>
    </border>
    <border>
      <top style="thin">
        <color indexed="63"/>
      </top>
    </border>
    <border>
      <left style="double"/>
      <top style="thin">
        <color indexed="63"/>
      </top>
    </border>
    <border>
      <left style="double">
        <color indexed="63"/>
      </left>
      <top style="thin">
        <color indexed="63"/>
      </top>
    </border>
    <border>
      <left style="double">
        <color indexed="63"/>
      </left>
      <top style="thin">
        <color indexed="63"/>
      </top>
      <bottom style="thin"/>
    </border>
    <border>
      <left style="double">
        <color indexed="63"/>
      </left>
      <top style="thin">
        <color indexed="63"/>
      </top>
      <bottom style="thin">
        <color indexed="63"/>
      </bottom>
    </border>
    <border>
      <left style="double">
        <color indexed="63"/>
      </left>
      <right style="double"/>
      <top style="thin">
        <color indexed="63"/>
      </top>
      <bottom style="thin">
        <color indexed="63"/>
      </bottom>
    </border>
    <border>
      <left style="double">
        <color indexed="63"/>
      </left>
      <right style="double">
        <color indexed="63"/>
      </right>
      <top style="thin">
        <color indexed="63"/>
      </top>
      <bottom style="thin">
        <color indexed="63"/>
      </bottom>
    </border>
    <border>
      <top style="double"/>
    </border>
    <border>
      <top style="double">
        <color indexed="63"/>
      </top>
    </border>
    <border>
      <left style="double"/>
      <top style="double">
        <color indexed="63"/>
      </top>
    </border>
    <border>
      <left style="double">
        <color indexed="63"/>
      </left>
      <top style="double">
        <color indexed="63"/>
      </top>
    </border>
    <border>
      <left style="double">
        <color indexed="63"/>
      </left>
      <top style="double">
        <color indexed="63"/>
      </top>
      <bottom style="thin"/>
    </border>
    <border>
      <left style="double">
        <color indexed="63"/>
      </left>
      <top style="double">
        <color indexed="63"/>
      </top>
      <bottom style="thin">
        <color indexed="63"/>
      </bottom>
    </border>
    <border>
      <left style="double">
        <color indexed="63"/>
      </left>
      <right style="double"/>
      <top style="double">
        <color indexed="63"/>
      </top>
      <bottom style="thin">
        <color indexed="63"/>
      </bottom>
    </border>
    <border>
      <left style="double">
        <color indexed="63"/>
      </left>
      <right style="double">
        <color indexed="63"/>
      </right>
      <top style="double">
        <color indexed="63"/>
      </top>
      <bottom style="thin">
        <color indexed="63"/>
      </bottom>
    </border>
    <border>
      <left style="double">
        <color indexed="63"/>
      </left>
      <top style="thin">
        <color indexed="63"/>
      </top>
      <bottom style="double"/>
    </border>
    <border>
      <left style="double">
        <color indexed="63"/>
      </left>
      <top style="thin">
        <color indexed="63"/>
      </top>
      <bottom style="double">
        <color indexed="63"/>
      </bottom>
    </border>
    <border>
      <left style="double">
        <color indexed="63"/>
      </left>
      <right style="double"/>
      <top style="thin">
        <color indexed="63"/>
      </top>
      <bottom style="double">
        <color indexed="63"/>
      </bottom>
    </border>
    <border>
      <left style="double">
        <color indexed="63"/>
      </left>
      <right style="double">
        <color indexed="63"/>
      </right>
      <top style="thin">
        <color indexed="63"/>
      </top>
      <bottom style="double">
        <color indexed="63"/>
      </bottom>
    </border>
  </borders>
  <cellStyleXfs count="1">
    <xf numFmtId="0" fontId="0" fillId="0" borderId="0"/>
  </cellStyleXfs>
  <cellXfs count="140">
    <xf numFmtId="0" fontId="0" fillId="0" borderId="0" xfId="0"/>
    <xf numFmtId="0" fontId="1" fillId="0" borderId="0" xfId="0" applyFont="true">
      <alignment wrapText="true"/>
    </xf>
    <xf numFmtId="0" fontId="2" fillId="3" borderId="8" xfId="0" applyFill="true" applyBorder="true" applyFont="true">
      <alignment wrapText="true"/>
    </xf>
    <xf numFmtId="0" fontId="3" fillId="0" borderId="8" xfId="0" applyBorder="true" applyFont="true">
      <alignment wrapText="true"/>
    </xf>
    <xf numFmtId="0" fontId="4" fillId="3" borderId="8" xfId="0" applyFill="true" applyBorder="true" applyFont="true">
      <alignment wrapText="true"/>
    </xf>
    <xf numFmtId="0" fontId="5" fillId="0" borderId="8" xfId="0" applyBorder="true" applyFont="true">
      <alignment wrapText="true"/>
    </xf>
    <xf numFmtId="0" fontId="6" fillId="3" borderId="8" xfId="0" applyFill="true" applyBorder="true" applyFont="true">
      <alignment wrapText="true"/>
    </xf>
    <xf numFmtId="0" fontId="7" fillId="0" borderId="8" xfId="0" applyBorder="true" applyFont="true">
      <alignment wrapText="true"/>
    </xf>
    <xf numFmtId="0" fontId="8" fillId="3" borderId="16" xfId="0" applyFill="true" applyBorder="true" applyFont="true">
      <alignment wrapText="true"/>
    </xf>
    <xf numFmtId="0" fontId="9" fillId="0" borderId="20" xfId="0" applyBorder="true" applyFont="true">
      <alignment wrapText="true"/>
    </xf>
    <xf numFmtId="0" fontId="10" fillId="0" borderId="0" xfId="0" applyFont="true"/>
    <xf numFmtId="0" fontId="11" fillId="0" borderId="0" xfId="0" applyFont="true"/>
    <xf numFmtId="0" fontId="12" fillId="0" borderId="0" xfId="0" applyFont="true"/>
    <xf numFmtId="0" fontId="13" fillId="0" borderId="0" xfId="0" applyFont="true"/>
    <xf numFmtId="0" fontId="14" fillId="0" borderId="0" xfId="0" applyFont="true"/>
    <xf numFmtId="0" fontId="15" fillId="0" borderId="0" xfId="0" applyFont="true"/>
    <xf numFmtId="0" fontId="16" fillId="0" borderId="0" xfId="0" applyFont="true"/>
    <xf numFmtId="0" fontId="17" fillId="0" borderId="0" xfId="0" applyFont="true"/>
    <xf numFmtId="0" fontId="18" fillId="0" borderId="0" xfId="0" applyFont="true"/>
    <xf numFmtId="0" fontId="19" fillId="0" borderId="0" xfId="0" applyFont="true"/>
    <xf numFmtId="0" fontId="20" fillId="0" borderId="0" xfId="0" applyFont="true"/>
    <xf numFmtId="0" fontId="21" fillId="0" borderId="0" xfId="0" applyFont="true"/>
    <xf numFmtId="0" fontId="22" fillId="0" borderId="0" xfId="0" applyFont="true"/>
    <xf numFmtId="0" fontId="23" fillId="0" borderId="0" xfId="0" applyFont="true"/>
    <xf numFmtId="0" fontId="24" fillId="0" borderId="0" xfId="0" applyFont="true"/>
    <xf numFmtId="0" fontId="25" fillId="0" borderId="0" xfId="0" applyFont="true"/>
    <xf numFmtId="0" fontId="0" fillId="0" borderId="0" xfId="0">
      <alignment horizontal="left"/>
    </xf>
    <xf numFmtId="0" fontId="26" fillId="0" borderId="0" xfId="0" applyFont="true"/>
    <xf numFmtId="0" fontId="27" fillId="0" borderId="0" xfId="0" applyFont="true"/>
    <xf numFmtId="0" fontId="28" fillId="0" borderId="0" xfId="0" applyFont="true"/>
    <xf numFmtId="0" fontId="29" fillId="0" borderId="0" xfId="0" applyFont="true"/>
    <xf numFmtId="0" fontId="30" fillId="0" borderId="0" xfId="0" applyFont="true">
      <alignment horizontal="right"/>
    </xf>
    <xf numFmtId="0" fontId="31" fillId="0" borderId="0" xfId="0" applyFont="true">
      <alignment horizontal="right"/>
    </xf>
    <xf numFmtId="0" fontId="32" fillId="0" borderId="0" xfId="0" applyFont="true">
      <alignment horizontal="right"/>
    </xf>
    <xf numFmtId="0" fontId="33" fillId="0" borderId="0" xfId="0" applyFont="true">
      <alignment horizontal="right"/>
    </xf>
    <xf numFmtId="0" fontId="34" fillId="0" borderId="0" xfId="0" applyFont="true">
      <alignment horizontal="right"/>
    </xf>
    <xf numFmtId="0" fontId="35" fillId="4" borderId="0" xfId="0" applyFill="true" applyFont="true">
      <alignment horizontal="center"/>
      <protection locked="false"/>
    </xf>
    <xf numFmtId="0" fontId="0" fillId="5" borderId="0" xfId="0" applyFill="true"/>
    <xf numFmtId="0" fontId="36" fillId="3" borderId="0" xfId="0" applyFill="true" applyFont="true"/>
    <xf numFmtId="0" fontId="0" fillId="0" borderId="0" xfId="0">
      <protection locked="false"/>
    </xf>
    <xf numFmtId="0" fontId="37" fillId="0" borderId="0" xfId="0" applyFont="true">
      <alignment horizontal="right"/>
    </xf>
    <xf numFmtId="0" fontId="38" fillId="0" borderId="0" xfId="0" applyFont="true">
      <alignment horizontal="right"/>
    </xf>
    <xf numFmtId="0" fontId="39" fillId="0" borderId="0" xfId="0" applyFont="true">
      <alignment horizontal="right"/>
    </xf>
    <xf numFmtId="0" fontId="40" fillId="0" borderId="0" xfId="0" applyFont="true">
      <alignment horizontal="right"/>
    </xf>
    <xf numFmtId="0" fontId="41" fillId="0" borderId="0" xfId="0" applyFont="true">
      <alignment horizontal="right"/>
    </xf>
    <xf numFmtId="0" fontId="42" fillId="0" borderId="0" xfId="0" applyFont="true">
      <alignment horizontal="right"/>
    </xf>
    <xf numFmtId="0" fontId="43" fillId="0" borderId="0" xfId="0" applyFont="true">
      <alignment horizontal="right"/>
    </xf>
    <xf numFmtId="0" fontId="44" fillId="0" borderId="0" xfId="0" applyFont="true">
      <alignment horizontal="right"/>
    </xf>
    <xf numFmtId="0" fontId="45" fillId="0" borderId="0" xfId="0" applyFont="true">
      <alignment horizontal="right"/>
    </xf>
    <xf numFmtId="0" fontId="46" fillId="0" borderId="0" xfId="0" applyFont="true">
      <alignment horizontal="right"/>
    </xf>
    <xf numFmtId="0" fontId="47" fillId="0" borderId="0" xfId="0" applyFont="true">
      <alignment horizontal="right"/>
    </xf>
    <xf numFmtId="0" fontId="48" fillId="0" borderId="0" xfId="0" applyFont="true">
      <alignment horizontal="right"/>
    </xf>
    <xf numFmtId="0" fontId="49" fillId="0" borderId="0" xfId="0" applyFont="true">
      <alignment horizontal="right"/>
    </xf>
    <xf numFmtId="0" fontId="50" fillId="0" borderId="0" xfId="0" applyFont="true"/>
    <xf numFmtId="0" fontId="51" fillId="0" borderId="0" xfId="0" applyFont="true"/>
    <xf numFmtId="0" fontId="52" fillId="0" borderId="0" xfId="0" applyFont="true"/>
    <xf numFmtId="0" fontId="53" fillId="0" borderId="0" xfId="0" applyFont="true"/>
    <xf numFmtId="0" fontId="54" fillId="0" borderId="0" xfId="0" applyFont="true"/>
    <xf numFmtId="0" fontId="55" fillId="0" borderId="0" xfId="0" applyFont="true"/>
    <xf numFmtId="0" fontId="56" fillId="0" borderId="0" xfId="0" applyFont="true"/>
    <xf numFmtId="0" fontId="57" fillId="0" borderId="0" xfId="0" applyFont="true"/>
    <xf numFmtId="0" fontId="58" fillId="0" borderId="0" xfId="0" applyFont="true"/>
    <xf numFmtId="0" fontId="59" fillId="0" borderId="0" xfId="0" applyFont="true"/>
    <xf numFmtId="0" fontId="60" fillId="0" borderId="0" xfId="0" applyFont="true"/>
    <xf numFmtId="0" fontId="61" fillId="0" borderId="0" xfId="0" applyFont="true"/>
    <xf numFmtId="0" fontId="62" fillId="0" borderId="0" xfId="0" applyFont="true"/>
    <xf numFmtId="0" fontId="63" fillId="0" borderId="0" xfId="0" applyFont="true"/>
    <xf numFmtId="0" fontId="64" fillId="0" borderId="0" xfId="0" applyFont="true"/>
    <xf numFmtId="0" fontId="65" fillId="0" borderId="0" xfId="0" applyFont="true"/>
    <xf numFmtId="0" fontId="66" fillId="0" borderId="0" xfId="0" applyFont="true"/>
    <xf numFmtId="0" fontId="67" fillId="0" borderId="0" xfId="0" applyFont="true"/>
    <xf numFmtId="0" fontId="68" fillId="0" borderId="0" xfId="0" applyFont="true"/>
    <xf numFmtId="0" fontId="69" fillId="0" borderId="0" xfId="0" applyFont="true"/>
    <xf numFmtId="0" fontId="70" fillId="0" borderId="0" xfId="0" applyFont="true"/>
    <xf numFmtId="0" fontId="71" fillId="0" borderId="0" xfId="0" applyFont="true"/>
    <xf numFmtId="0" fontId="72" fillId="0" borderId="0" xfId="0" applyFont="true"/>
    <xf numFmtId="0" fontId="73" fillId="0" borderId="0" xfId="0" applyFont="true"/>
    <xf numFmtId="0" fontId="74" fillId="0" borderId="0" xfId="0" applyFont="true"/>
    <xf numFmtId="0" fontId="75" fillId="0" borderId="0" xfId="0" applyFont="true">
      <alignment horizontal="right"/>
    </xf>
    <xf numFmtId="0" fontId="76" fillId="0" borderId="0" xfId="0" applyFont="true">
      <alignment horizontal="right"/>
    </xf>
    <xf numFmtId="0" fontId="77" fillId="0" borderId="0" xfId="0" applyFont="true">
      <alignment horizontal="right"/>
    </xf>
    <xf numFmtId="0" fontId="78" fillId="0" borderId="0" xfId="0" applyFont="true">
      <alignment horizontal="right"/>
    </xf>
    <xf numFmtId="0" fontId="79" fillId="0" borderId="0" xfId="0" applyFont="true">
      <alignment horizontal="right"/>
    </xf>
    <xf numFmtId="0" fontId="80" fillId="0" borderId="0" xfId="0" applyFont="true">
      <alignment horizontal="right"/>
    </xf>
    <xf numFmtId="0" fontId="81" fillId="0" borderId="0" xfId="0" applyFont="true">
      <alignment horizontal="right"/>
    </xf>
    <xf numFmtId="0" fontId="82" fillId="0" borderId="0" xfId="0" applyFont="true">
      <alignment horizontal="right"/>
    </xf>
    <xf numFmtId="0" fontId="83" fillId="0" borderId="0" xfId="0" applyFont="true">
      <alignment horizontal="right"/>
    </xf>
    <xf numFmtId="0" fontId="84" fillId="0" borderId="0" xfId="0" applyFont="true">
      <alignment horizontal="right"/>
    </xf>
    <xf numFmtId="0" fontId="85" fillId="0" borderId="0" xfId="0" applyFont="true">
      <alignment horizontal="right"/>
    </xf>
    <xf numFmtId="0" fontId="86" fillId="0" borderId="0" xfId="0" applyFont="true">
      <alignment horizontal="right"/>
    </xf>
    <xf numFmtId="0" fontId="87" fillId="0" borderId="0" xfId="0" applyFont="true">
      <alignment horizontal="right"/>
    </xf>
    <xf numFmtId="0" fontId="88" fillId="0" borderId="0" xfId="0" applyFont="true">
      <alignment horizontal="right"/>
    </xf>
    <xf numFmtId="0" fontId="89" fillId="0" borderId="0" xfId="0" applyFont="true">
      <alignment horizontal="right"/>
    </xf>
    <xf numFmtId="0" fontId="90" fillId="0" borderId="0" xfId="0" applyFont="true">
      <alignment horizontal="right"/>
    </xf>
    <xf numFmtId="0" fontId="91" fillId="0" borderId="0" xfId="0" applyFont="true">
      <alignment horizontal="right"/>
    </xf>
    <xf numFmtId="0" fontId="92" fillId="0" borderId="0" xfId="0" applyFont="true">
      <alignment horizontal="right"/>
    </xf>
    <xf numFmtId="0" fontId="93" fillId="0" borderId="0" xfId="0" applyFont="true">
      <alignment horizontal="right"/>
    </xf>
    <xf numFmtId="0" fontId="94" fillId="0" borderId="0" xfId="0" applyFont="true">
      <alignment horizontal="right"/>
    </xf>
    <xf numFmtId="0" fontId="95" fillId="0" borderId="0" xfId="0" applyFont="true">
      <alignment horizontal="right"/>
    </xf>
    <xf numFmtId="0" fontId="96" fillId="0" borderId="0" xfId="0" applyFont="true">
      <alignment horizontal="right"/>
    </xf>
    <xf numFmtId="0" fontId="97" fillId="0" borderId="0" xfId="0" applyFont="true">
      <alignment horizontal="right"/>
    </xf>
    <xf numFmtId="0" fontId="98" fillId="0" borderId="0" xfId="0" applyFont="true">
      <alignment horizontal="right"/>
    </xf>
    <xf numFmtId="0" fontId="99" fillId="0" borderId="0" xfId="0" applyFont="true">
      <alignment horizontal="right"/>
    </xf>
    <xf numFmtId="0" fontId="100" fillId="0" borderId="0" xfId="0" applyFont="true">
      <alignment horizontal="right"/>
    </xf>
    <xf numFmtId="0" fontId="101" fillId="0" borderId="0" xfId="0" applyFont="true">
      <alignment horizontal="right"/>
    </xf>
    <xf numFmtId="0" fontId="102" fillId="0" borderId="0" xfId="0" applyFont="true">
      <alignment horizontal="right"/>
    </xf>
    <xf numFmtId="0" fontId="103" fillId="0" borderId="0" xfId="0" applyFont="true">
      <alignment horizontal="right"/>
    </xf>
    <xf numFmtId="0" fontId="104" fillId="0" borderId="0" xfId="0" applyFont="true">
      <alignment horizontal="right"/>
    </xf>
    <xf numFmtId="0" fontId="105" fillId="0" borderId="0" xfId="0" applyFont="true">
      <alignment horizontal="right"/>
    </xf>
    <xf numFmtId="0" fontId="106" fillId="0" borderId="0" xfId="0" applyFont="true">
      <alignment horizontal="right"/>
    </xf>
    <xf numFmtId="0" fontId="107" fillId="0" borderId="0" xfId="0" applyFont="true">
      <alignment horizontal="right"/>
    </xf>
    <xf numFmtId="0" fontId="108" fillId="0" borderId="0" xfId="0" applyFont="true">
      <alignment horizontal="right"/>
    </xf>
    <xf numFmtId="0" fontId="109" fillId="0" borderId="0" xfId="0" applyFont="true">
      <alignment horizontal="right"/>
    </xf>
    <xf numFmtId="0" fontId="110" fillId="0" borderId="0" xfId="0" applyFont="true">
      <alignment horizontal="right"/>
    </xf>
    <xf numFmtId="0" fontId="111" fillId="0" borderId="0" xfId="0" applyFont="true">
      <alignment horizontal="right"/>
    </xf>
    <xf numFmtId="0" fontId="112" fillId="0" borderId="0" xfId="0" applyFont="true">
      <alignment horizontal="right"/>
    </xf>
    <xf numFmtId="0" fontId="113" fillId="0" borderId="0" xfId="0" applyFont="true">
      <alignment horizontal="right"/>
    </xf>
    <xf numFmtId="0" fontId="114" fillId="0" borderId="0" xfId="0" applyFont="true">
      <alignment horizontal="right"/>
    </xf>
    <xf numFmtId="0" fontId="115" fillId="0" borderId="0" xfId="0" applyFont="true">
      <alignment horizontal="right"/>
    </xf>
    <xf numFmtId="0" fontId="116" fillId="0" borderId="0" xfId="0" applyFont="true">
      <alignment horizontal="right"/>
    </xf>
    <xf numFmtId="0" fontId="117" fillId="0" borderId="0" xfId="0" applyFont="true">
      <alignment horizontal="right"/>
    </xf>
    <xf numFmtId="0" fontId="118" fillId="0" borderId="0" xfId="0" applyFont="true">
      <alignment horizontal="right"/>
    </xf>
    <xf numFmtId="0" fontId="119" fillId="0" borderId="0" xfId="0" applyFont="true">
      <alignment horizontal="right"/>
    </xf>
    <xf numFmtId="0" fontId="120" fillId="0" borderId="0" xfId="0" applyFont="true">
      <alignment horizontal="right"/>
    </xf>
    <xf numFmtId="0" fontId="121" fillId="0" borderId="0" xfId="0" applyFont="true">
      <alignment horizontal="right"/>
    </xf>
    <xf numFmtId="0" fontId="122" fillId="0" borderId="0" xfId="0" applyFont="true">
      <alignment horizontal="right"/>
    </xf>
    <xf numFmtId="0" fontId="123" fillId="0" borderId="0" xfId="0" applyFont="true">
      <alignment horizontal="right"/>
    </xf>
    <xf numFmtId="0" fontId="124" fillId="0" borderId="0" xfId="0" applyFont="true">
      <alignment horizontal="right"/>
    </xf>
    <xf numFmtId="0" fontId="125" fillId="0" borderId="0" xfId="0" applyFont="true">
      <alignment horizontal="right"/>
    </xf>
    <xf numFmtId="0" fontId="126" fillId="0" borderId="0" xfId="0" applyFont="true">
      <alignment horizontal="righ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cellXfs>
  <dxfs count="95">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A10"/>
  <sheetViews>
    <sheetView workbookViewId="0" tabSelected="true"/>
  </sheetViews>
  <sheetFormatPr defaultRowHeight="15.0"/>
  <cols>
    <col min="1" max="1" width="120.0" customWidth="true"/>
  </cols>
  <sheetData>
    <row r="1">
      <c r="A1" t="s" s="1">
        <v>0</v>
      </c>
    </row>
    <row r="2">
      <c r="A2" t="s" s="2">
        <v>1</v>
      </c>
    </row>
    <row r="3">
      <c r="A3" t="s" s="3">
        <v>2</v>
      </c>
    </row>
    <row r="4">
      <c r="A4" t="s" s="4">
        <v>3</v>
      </c>
    </row>
    <row r="5">
      <c r="A5" t="s" s="5">
        <v>4</v>
      </c>
    </row>
    <row r="6">
      <c r="A6" t="s" s="6">
        <v>5</v>
      </c>
    </row>
    <row r="7">
      <c r="A7" t="s" s="7">
        <v>6</v>
      </c>
    </row>
    <row r="8">
      <c r="A8" t="s" s="8">
        <v>7</v>
      </c>
    </row>
    <row r="9">
      <c r="A9" t="s" s="9">
        <v>8</v>
      </c>
    </row>
    <row r="10"/>
  </sheetData>
  <sheetProtection password="DFB5" sheet="true" scenarios="true" objects="true"/>
  <pageMargins bottom="0.75" footer="0.3" header="0.3" left="0.7" right="0.7" top="0.75"/>
</worksheet>
</file>

<file path=xl/worksheets/sheet2.xml><?xml version="1.0" encoding="utf-8"?>
<worksheet xmlns="http://schemas.openxmlformats.org/spreadsheetml/2006/main">
  <dimension ref="A1:AK108"/>
  <sheetViews>
    <sheetView workbookViewId="0">
      <pane xSplit="2.0" ySplit="5.0" state="frozen" topLeftCell="C6" activePane="bottomRight"/>
      <selection pane="bottomRight"/>
    </sheetView>
  </sheetViews>
  <sheetFormatPr defaultRowHeight="15.0"/>
  <cols>
    <col min="1" max="1" width="21.0" customWidth="true"/>
    <col min="2" max="2" width="61.0" customWidth="true"/>
    <col min="3" max="3" width="20.0" customWidth="true" hidden="true"/>
    <col min="4" max="4" width="21.0" customWidth="true"/>
    <col min="5" max="5" width="21.0" customWidth="true"/>
    <col min="6" max="6" width="15.0" customWidth="true"/>
    <col min="7" max="7" width="15.0" customWidth="true"/>
    <col min="8" max="8" width="15.0" customWidth="true"/>
    <col min="9" max="9" width="15.0" customWidth="true"/>
    <col min="10" max="10" width="15.0" customWidth="true"/>
    <col min="11" max="11" width="15.0" customWidth="true"/>
    <col min="12" max="12" width="1.0" customWidth="true"/>
    <col min="13" max="13" width="13.0" customWidth="true" style="39"/>
    <col min="14" max="14" width="13.0" customWidth="true" style="39"/>
    <col min="15" max="15" width="13.0" customWidth="true" style="39"/>
    <col min="16" max="16" width="13.0" customWidth="true" style="39"/>
    <col min="17" max="17" width="13.0" customWidth="true" style="39"/>
    <col min="18" max="18" width="13.0" customWidth="true" style="39"/>
    <col min="19" max="19" width="13.0" customWidth="true" style="39"/>
    <col min="20" max="20" width="13.0" customWidth="true" style="39"/>
    <col min="21" max="21" width="13.0" customWidth="true" style="39"/>
    <col min="22" max="22" width="13.0" customWidth="true" style="39"/>
    <col min="23" max="23" width="13.0" customWidth="true" style="39"/>
    <col min="24" max="24" width="13.0" customWidth="true" style="39"/>
    <col min="25" max="25" width="13.0" customWidth="true" style="39"/>
    <col min="26" max="26" width="13.0" customWidth="true" style="39"/>
    <col min="27" max="27" width="13.0" customWidth="true" style="39"/>
    <col min="28" max="28" width="13.0" customWidth="true" style="39"/>
    <col min="29" max="29" width="13.0" customWidth="true" style="39"/>
    <col min="30" max="30" width="13.0" customWidth="true" style="39"/>
    <col min="31" max="31" width="13.0" customWidth="true" style="39"/>
    <col min="32" max="32" width="13.0" customWidth="true" style="39"/>
    <col min="33" max="33" width="13.0" customWidth="true" style="39"/>
    <col min="34" max="34" width="13.0" customWidth="true" style="39"/>
    <col min="35" max="35" width="13.0" customWidth="true" style="39"/>
    <col min="36" max="36" width="13.0" customWidth="true" style="39"/>
    <col min="37" max="37" width="13.0" customWidth="true" style="39"/>
  </cols>
  <sheetData>
    <row r="1">
      <c r="A1" t="s" s="11">
        <v>9</v>
      </c>
      <c r="B1" s="12"/>
      <c r="C1" s="13"/>
      <c r="D1" s="14"/>
      <c r="E1" s="15"/>
      <c r="F1" s="16"/>
      <c r="G1" s="17"/>
      <c r="H1" s="18"/>
      <c r="I1" s="19"/>
      <c r="J1" s="20"/>
      <c r="K1" s="21"/>
      <c r="L1" s="22"/>
    </row>
    <row r="2">
      <c r="A2" t="s" s="24">
        <v>10</v>
      </c>
      <c r="B2" s="25"/>
      <c r="C2" t="s" s="26">
        <v>11</v>
      </c>
    </row>
    <row r="3">
      <c r="A3" t="s" s="28">
        <v>12</v>
      </c>
      <c r="B3" s="29"/>
      <c r="C3" s="30"/>
      <c r="I3" t="s" s="32">
        <v>13</v>
      </c>
      <c r="J3" s="33"/>
      <c r="K3" s="34"/>
      <c r="L3" s="35"/>
      <c r="M3" t="n" s="36">
        <v>15.0</v>
      </c>
    </row>
    <row r="4" ht="8.0" customHeight="true">
      <c r="A4" s="37"/>
      <c r="B4" s="37"/>
      <c r="C4" s="37"/>
      <c r="D4" s="37"/>
      <c r="E4" s="37"/>
      <c r="F4" s="37"/>
      <c r="G4" s="37"/>
      <c r="H4" s="37"/>
      <c r="I4" s="37"/>
      <c r="J4" s="37"/>
      <c r="K4" s="37"/>
      <c r="L4" s="37"/>
    </row>
    <row r="5">
      <c r="A5" t="s" s="38">
        <v>14</v>
      </c>
      <c r="B5" t="s" s="38">
        <v>15</v>
      </c>
      <c r="C5" t="s" s="38">
        <v>16</v>
      </c>
      <c r="D5" t="s" s="38">
        <v>17</v>
      </c>
      <c r="E5" t="s" s="38">
        <v>18</v>
      </c>
      <c r="F5" t="s" s="38">
        <v>19</v>
      </c>
      <c r="G5" t="s" s="38">
        <v>20</v>
      </c>
      <c r="H5" t="s" s="38">
        <v>21</v>
      </c>
      <c r="I5" t="s" s="38">
        <v>22</v>
      </c>
      <c r="J5" t="s" s="38">
        <v>23</v>
      </c>
      <c r="K5" t="s" s="38">
        <v>24</v>
      </c>
      <c r="L5" s="37"/>
      <c r="M5" t="n" s="38">
        <f>IF(M3&gt;=1,"Box 1 quantity","")</f>
        <v>0.0</v>
      </c>
      <c r="N5" t="n" s="38">
        <f>IF(M3&gt;=2,"Box 2 quantity","")</f>
        <v>0.0</v>
      </c>
      <c r="O5" t="n" s="38">
        <f>IF(M3&gt;=3,"Box 3 quantity","")</f>
        <v>0.0</v>
      </c>
      <c r="P5" t="n" s="38">
        <f>IF(M3&gt;=4,"Box 4 quantity","")</f>
        <v>0.0</v>
      </c>
      <c r="Q5" t="n" s="38">
        <f>IF(M3&gt;=5,"Box 5 quantity","")</f>
        <v>0.0</v>
      </c>
      <c r="R5" t="n" s="38">
        <f>IF(M3&gt;=6,"Box 6 quantity","")</f>
        <v>0.0</v>
      </c>
      <c r="S5" t="n" s="38">
        <f>IF(M3&gt;=7,"Box 7 quantity","")</f>
        <v>0.0</v>
      </c>
      <c r="T5" t="n" s="38">
        <f>IF(M3&gt;=8,"Box 8 quantity","")</f>
        <v>0.0</v>
      </c>
      <c r="U5" t="n" s="38">
        <f>IF(M3&gt;=9,"Box 9 quantity","")</f>
        <v>0.0</v>
      </c>
      <c r="V5" t="n" s="38">
        <f>IF(M3&gt;=10,"Box 10 quantity","")</f>
        <v>0.0</v>
      </c>
      <c r="W5" t="n" s="38">
        <f>IF(M3&gt;=11,"Box 11 quantity","")</f>
        <v>0.0</v>
      </c>
      <c r="X5" t="n" s="38">
        <f>IF(M3&gt;=12,"Box 12 quantity","")</f>
        <v>0.0</v>
      </c>
      <c r="Y5" t="n" s="38">
        <f>IF(M3&gt;=13,"Box 13 quantity","")</f>
        <v>0.0</v>
      </c>
      <c r="Z5" t="n" s="38">
        <f>IF(M3&gt;=14,"Box 14 quantity","")</f>
        <v>0.0</v>
      </c>
      <c r="AA5" t="n" s="38">
        <f>IF(M3&gt;=15,"Box 15 quantity","")</f>
        <v>0.0</v>
      </c>
      <c r="AB5" t="n" s="38">
        <f>IF(M3&gt;=16,"Box 16 quantity","")</f>
        <v>0.0</v>
      </c>
      <c r="AC5" t="n" s="38">
        <f>IF(M3&gt;=17,"Box 17 quantity","")</f>
        <v>0.0</v>
      </c>
      <c r="AD5" t="n" s="38">
        <f>IF(M3&gt;=18,"Box 18 quantity","")</f>
        <v>0.0</v>
      </c>
      <c r="AE5" t="n" s="38">
        <f>IF(M3&gt;=19,"Box 19 quantity","")</f>
        <v>0.0</v>
      </c>
      <c r="AF5" t="n" s="38">
        <f>IF(M3&gt;=20,"Box 20 quantity","")</f>
        <v>0.0</v>
      </c>
      <c r="AG5" t="n" s="38">
        <f>IF(M3&gt;=21,"Box 21 quantity","")</f>
        <v>0.0</v>
      </c>
      <c r="AH5" t="n" s="38">
        <f>IF(M3&gt;=22,"Box 22 quantity","")</f>
        <v>0.0</v>
      </c>
      <c r="AI5" t="n" s="38">
        <f>IF(M3&gt;=23,"Box 23 quantity","")</f>
        <v>0.0</v>
      </c>
      <c r="AJ5" t="n" s="38">
        <f>IF(M3&gt;=24,"Box 24 quantity","")</f>
        <v>0.0</v>
      </c>
      <c r="AK5" t="n" s="38">
        <f>IF(M3&gt;=25,"Box 25 quantity","")</f>
        <v>0.0</v>
      </c>
    </row>
    <row r="6">
      <c r="A6" t="s">
        <v>25</v>
      </c>
      <c r="B6" t="s">
        <v>26</v>
      </c>
      <c r="C6" t="s">
        <v>27</v>
      </c>
      <c r="D6" t="s">
        <v>28</v>
      </c>
      <c r="E6" t="s">
        <v>29</v>
      </c>
      <c r="F6" t="s">
        <v>30</v>
      </c>
      <c r="G6" t="s">
        <v>31</v>
      </c>
      <c r="H6" t="s">
        <v>32</v>
      </c>
      <c r="I6" t="s">
        <v>32</v>
      </c>
      <c r="J6" t="n">
        <v>1.0</v>
      </c>
      <c r="K6" t="n">
        <f>SUM(M6:INDEX(M6:XFD6,1,M3))</f>
        <v>0.0</v>
      </c>
      <c r="L6" s="37"/>
    </row>
    <row r="7">
      <c r="A7" t="s">
        <v>33</v>
      </c>
      <c r="B7" t="s">
        <v>34</v>
      </c>
      <c r="C7" t="s">
        <v>35</v>
      </c>
      <c r="D7" t="s">
        <v>36</v>
      </c>
      <c r="E7" t="s">
        <v>37</v>
      </c>
      <c r="F7" t="s">
        <v>30</v>
      </c>
      <c r="G7" t="s">
        <v>31</v>
      </c>
      <c r="H7" t="s">
        <v>32</v>
      </c>
      <c r="I7" t="s">
        <v>32</v>
      </c>
      <c r="J7" t="n">
        <v>10.0</v>
      </c>
      <c r="K7" t="n">
        <f>SUM(M7:INDEX(M7:XFD7,1,M3))</f>
        <v>0.0</v>
      </c>
      <c r="L7" s="37"/>
    </row>
    <row r="8">
      <c r="A8" t="s">
        <v>38</v>
      </c>
      <c r="B8" t="s">
        <v>39</v>
      </c>
      <c r="C8" t="s">
        <v>40</v>
      </c>
      <c r="D8" t="s">
        <v>41</v>
      </c>
      <c r="E8" t="s">
        <v>42</v>
      </c>
      <c r="F8" t="s">
        <v>30</v>
      </c>
      <c r="G8" t="s">
        <v>31</v>
      </c>
      <c r="H8" t="s">
        <v>32</v>
      </c>
      <c r="I8" t="s">
        <v>32</v>
      </c>
      <c r="J8" t="n">
        <v>1.0</v>
      </c>
      <c r="K8" t="n">
        <f>SUM(M8:INDEX(M8:XFD8,1,M3))</f>
        <v>0.0</v>
      </c>
      <c r="L8" s="37"/>
    </row>
    <row r="9">
      <c r="A9" t="s">
        <v>43</v>
      </c>
      <c r="B9" t="s">
        <v>44</v>
      </c>
      <c r="C9" t="s">
        <v>45</v>
      </c>
      <c r="D9" t="s">
        <v>46</v>
      </c>
      <c r="E9" t="s">
        <v>47</v>
      </c>
      <c r="F9" t="s">
        <v>30</v>
      </c>
      <c r="G9" t="s">
        <v>31</v>
      </c>
      <c r="H9" t="s">
        <v>32</v>
      </c>
      <c r="I9" t="s">
        <v>32</v>
      </c>
      <c r="J9" t="n">
        <v>6.0</v>
      </c>
      <c r="K9" t="n">
        <f>SUM(M9:INDEX(M9:XFD9,1,M3))</f>
        <v>0.0</v>
      </c>
      <c r="L9" s="37"/>
    </row>
    <row r="10">
      <c r="A10" t="s">
        <v>48</v>
      </c>
      <c r="B10" t="s">
        <v>49</v>
      </c>
      <c r="C10" t="s">
        <v>50</v>
      </c>
      <c r="D10" t="s">
        <v>51</v>
      </c>
      <c r="E10" t="s">
        <v>52</v>
      </c>
      <c r="F10" t="s">
        <v>30</v>
      </c>
      <c r="G10" t="s">
        <v>31</v>
      </c>
      <c r="H10" t="s">
        <v>32</v>
      </c>
      <c r="I10" t="s">
        <v>32</v>
      </c>
      <c r="J10" t="n">
        <v>1.0</v>
      </c>
      <c r="K10" t="n">
        <f>SUM(M10:INDEX(M10:XFD10,1,M3))</f>
        <v>0.0</v>
      </c>
      <c r="L10" s="37"/>
    </row>
    <row r="11">
      <c r="A11" t="s">
        <v>53</v>
      </c>
      <c r="B11" t="s">
        <v>54</v>
      </c>
      <c r="C11" t="s">
        <v>55</v>
      </c>
      <c r="D11" t="s">
        <v>56</v>
      </c>
      <c r="E11" t="s">
        <v>57</v>
      </c>
      <c r="F11" t="s">
        <v>30</v>
      </c>
      <c r="G11" t="s">
        <v>31</v>
      </c>
      <c r="H11" t="s">
        <v>32</v>
      </c>
      <c r="I11" t="s">
        <v>32</v>
      </c>
      <c r="J11" t="n">
        <v>4.0</v>
      </c>
      <c r="K11" t="n">
        <f>SUM(M11:INDEX(M11:XFD11,1,M3))</f>
        <v>0.0</v>
      </c>
      <c r="L11" s="37"/>
    </row>
    <row r="12">
      <c r="A12" t="s">
        <v>58</v>
      </c>
      <c r="B12" t="s">
        <v>59</v>
      </c>
      <c r="C12" t="s">
        <v>60</v>
      </c>
      <c r="D12" t="s">
        <v>61</v>
      </c>
      <c r="E12" t="s">
        <v>62</v>
      </c>
      <c r="F12" t="s">
        <v>30</v>
      </c>
      <c r="G12" t="s">
        <v>31</v>
      </c>
      <c r="H12" t="s">
        <v>32</v>
      </c>
      <c r="I12" t="s">
        <v>32</v>
      </c>
      <c r="J12" t="n">
        <v>1.0</v>
      </c>
      <c r="K12" t="n">
        <f>SUM(M12:INDEX(M12:XFD12,1,M3))</f>
        <v>0.0</v>
      </c>
      <c r="L12" s="37"/>
    </row>
    <row r="13">
      <c r="A13" t="s">
        <v>63</v>
      </c>
      <c r="B13" t="s">
        <v>64</v>
      </c>
      <c r="C13" t="s">
        <v>65</v>
      </c>
      <c r="D13" t="s">
        <v>66</v>
      </c>
      <c r="E13" t="s">
        <v>67</v>
      </c>
      <c r="F13" t="s">
        <v>30</v>
      </c>
      <c r="G13" t="s">
        <v>31</v>
      </c>
      <c r="H13" t="s">
        <v>32</v>
      </c>
      <c r="I13" t="s">
        <v>32</v>
      </c>
      <c r="J13" t="n">
        <v>1.0</v>
      </c>
      <c r="K13" t="n">
        <f>SUM(M13:INDEX(M13:XFD13,1,M3))</f>
        <v>0.0</v>
      </c>
      <c r="L13" s="37"/>
    </row>
    <row r="14">
      <c r="A14" t="s">
        <v>68</v>
      </c>
      <c r="B14" t="s">
        <v>69</v>
      </c>
      <c r="C14" t="s">
        <v>70</v>
      </c>
      <c r="D14" t="s">
        <v>71</v>
      </c>
      <c r="E14" t="s">
        <v>72</v>
      </c>
      <c r="F14" t="s">
        <v>30</v>
      </c>
      <c r="G14" t="s">
        <v>31</v>
      </c>
      <c r="H14" t="s">
        <v>32</v>
      </c>
      <c r="I14" t="s">
        <v>32</v>
      </c>
      <c r="J14" t="n">
        <v>1.0</v>
      </c>
      <c r="K14" t="n">
        <f>SUM(M14:INDEX(M14:XFD14,1,M3))</f>
        <v>0.0</v>
      </c>
      <c r="L14" s="37"/>
    </row>
    <row r="15">
      <c r="A15" t="s">
        <v>73</v>
      </c>
      <c r="B15" t="s">
        <v>74</v>
      </c>
      <c r="C15" t="s">
        <v>75</v>
      </c>
      <c r="D15" t="s">
        <v>76</v>
      </c>
      <c r="E15" t="s">
        <v>77</v>
      </c>
      <c r="F15" t="s">
        <v>30</v>
      </c>
      <c r="G15" t="s">
        <v>31</v>
      </c>
      <c r="H15" t="s">
        <v>32</v>
      </c>
      <c r="I15" t="s">
        <v>32</v>
      </c>
      <c r="J15" t="n">
        <v>2.0</v>
      </c>
      <c r="K15" t="n">
        <f>SUM(M15:INDEX(M15:XFD15,1,M3))</f>
        <v>0.0</v>
      </c>
      <c r="L15" s="37"/>
    </row>
    <row r="16">
      <c r="A16" t="s">
        <v>78</v>
      </c>
      <c r="B16" t="s">
        <v>79</v>
      </c>
      <c r="C16" t="s">
        <v>80</v>
      </c>
      <c r="D16" t="s">
        <v>81</v>
      </c>
      <c r="E16" t="s">
        <v>82</v>
      </c>
      <c r="F16" t="s">
        <v>30</v>
      </c>
      <c r="G16" t="s">
        <v>31</v>
      </c>
      <c r="H16" t="s">
        <v>32</v>
      </c>
      <c r="I16" t="s">
        <v>32</v>
      </c>
      <c r="J16" t="n">
        <v>1.0</v>
      </c>
      <c r="K16" t="n">
        <f>SUM(M16:INDEX(M16:XFD16,1,M3))</f>
        <v>0.0</v>
      </c>
      <c r="L16" s="37"/>
    </row>
    <row r="17">
      <c r="A17" t="s">
        <v>83</v>
      </c>
      <c r="B17" t="s">
        <v>84</v>
      </c>
      <c r="C17" t="s">
        <v>85</v>
      </c>
      <c r="D17" t="s">
        <v>86</v>
      </c>
      <c r="E17" t="s">
        <v>87</v>
      </c>
      <c r="F17" t="s">
        <v>30</v>
      </c>
      <c r="G17" t="s">
        <v>31</v>
      </c>
      <c r="H17" t="s">
        <v>32</v>
      </c>
      <c r="I17" t="s">
        <v>32</v>
      </c>
      <c r="J17" t="n">
        <v>2.0</v>
      </c>
      <c r="K17" t="n">
        <f>SUM(M17:INDEX(M17:XFD17,1,M3))</f>
        <v>0.0</v>
      </c>
      <c r="L17" s="37"/>
    </row>
    <row r="18">
      <c r="A18" t="s">
        <v>88</v>
      </c>
      <c r="B18" t="s">
        <v>89</v>
      </c>
      <c r="C18" t="s">
        <v>90</v>
      </c>
      <c r="D18" t="s">
        <v>91</v>
      </c>
      <c r="E18" t="s">
        <v>92</v>
      </c>
      <c r="F18" t="s">
        <v>30</v>
      </c>
      <c r="G18" t="s">
        <v>31</v>
      </c>
      <c r="H18" t="s">
        <v>32</v>
      </c>
      <c r="I18" t="s">
        <v>32</v>
      </c>
      <c r="J18" t="n">
        <v>1.0</v>
      </c>
      <c r="K18" t="n">
        <f>SUM(M18:INDEX(M18:XFD18,1,M3))</f>
        <v>0.0</v>
      </c>
      <c r="L18" s="37"/>
    </row>
    <row r="19">
      <c r="A19" t="s">
        <v>93</v>
      </c>
      <c r="B19" t="s">
        <v>94</v>
      </c>
      <c r="C19" t="s">
        <v>95</v>
      </c>
      <c r="D19" t="s">
        <v>96</v>
      </c>
      <c r="E19" t="s">
        <v>97</v>
      </c>
      <c r="F19" t="s">
        <v>30</v>
      </c>
      <c r="G19" t="s">
        <v>31</v>
      </c>
      <c r="H19" t="s">
        <v>32</v>
      </c>
      <c r="I19" t="s">
        <v>32</v>
      </c>
      <c r="J19" t="n">
        <v>2.0</v>
      </c>
      <c r="K19" t="n">
        <f>SUM(M19:INDEX(M19:XFD19,1,M3))</f>
        <v>0.0</v>
      </c>
      <c r="L19" s="37"/>
    </row>
    <row r="20">
      <c r="A20" t="s">
        <v>98</v>
      </c>
      <c r="B20" t="s">
        <v>99</v>
      </c>
      <c r="C20" t="s">
        <v>100</v>
      </c>
      <c r="D20" t="s">
        <v>101</v>
      </c>
      <c r="E20" t="s">
        <v>102</v>
      </c>
      <c r="F20" t="s">
        <v>30</v>
      </c>
      <c r="G20" t="s">
        <v>31</v>
      </c>
      <c r="H20" t="s">
        <v>32</v>
      </c>
      <c r="I20" t="s">
        <v>32</v>
      </c>
      <c r="J20" t="n">
        <v>1.0</v>
      </c>
      <c r="K20" t="n">
        <f>SUM(M20:INDEX(M20:XFD20,1,M3))</f>
        <v>0.0</v>
      </c>
      <c r="L20" s="37"/>
    </row>
    <row r="21">
      <c r="A21" t="s">
        <v>103</v>
      </c>
      <c r="B21" t="s">
        <v>104</v>
      </c>
      <c r="C21" t="s">
        <v>105</v>
      </c>
      <c r="D21" t="s">
        <v>106</v>
      </c>
      <c r="E21" t="s">
        <v>107</v>
      </c>
      <c r="F21" t="s">
        <v>30</v>
      </c>
      <c r="G21" t="s">
        <v>31</v>
      </c>
      <c r="H21" t="s">
        <v>32</v>
      </c>
      <c r="I21" t="s">
        <v>32</v>
      </c>
      <c r="J21" t="n">
        <v>7.0</v>
      </c>
      <c r="K21" t="n">
        <f>SUM(M21:INDEX(M21:XFD21,1,M3))</f>
        <v>0.0</v>
      </c>
      <c r="L21" s="37"/>
    </row>
    <row r="22">
      <c r="A22" t="s">
        <v>108</v>
      </c>
      <c r="B22" t="s">
        <v>109</v>
      </c>
      <c r="C22" t="s">
        <v>110</v>
      </c>
      <c r="D22" t="s">
        <v>111</v>
      </c>
      <c r="E22" t="s">
        <v>112</v>
      </c>
      <c r="F22" t="s">
        <v>30</v>
      </c>
      <c r="G22" t="s">
        <v>31</v>
      </c>
      <c r="H22" t="s">
        <v>32</v>
      </c>
      <c r="I22" t="s">
        <v>32</v>
      </c>
      <c r="J22" t="n">
        <v>6.0</v>
      </c>
      <c r="K22" t="n">
        <f>SUM(M22:INDEX(M22:XFD22,1,M3))</f>
        <v>0.0</v>
      </c>
      <c r="L22" s="37"/>
    </row>
    <row r="23">
      <c r="A23" t="s">
        <v>113</v>
      </c>
      <c r="B23" t="s">
        <v>114</v>
      </c>
      <c r="C23" t="s">
        <v>115</v>
      </c>
      <c r="D23" t="s">
        <v>116</v>
      </c>
      <c r="E23" t="s">
        <v>117</v>
      </c>
      <c r="F23" t="s">
        <v>30</v>
      </c>
      <c r="G23" t="s">
        <v>31</v>
      </c>
      <c r="H23" t="s">
        <v>32</v>
      </c>
      <c r="I23" t="s">
        <v>32</v>
      </c>
      <c r="J23" t="n">
        <v>1.0</v>
      </c>
      <c r="K23" t="n">
        <f>SUM(M23:INDEX(M23:XFD23,1,M3))</f>
        <v>0.0</v>
      </c>
      <c r="L23" s="37"/>
    </row>
    <row r="24">
      <c r="A24" t="s">
        <v>118</v>
      </c>
      <c r="B24" t="s">
        <v>119</v>
      </c>
      <c r="C24" t="s">
        <v>120</v>
      </c>
      <c r="D24" t="s">
        <v>121</v>
      </c>
      <c r="E24" t="s">
        <v>122</v>
      </c>
      <c r="F24" t="s">
        <v>30</v>
      </c>
      <c r="G24" t="s">
        <v>31</v>
      </c>
      <c r="H24" t="s">
        <v>32</v>
      </c>
      <c r="I24" t="s">
        <v>32</v>
      </c>
      <c r="J24" t="n">
        <v>5.0</v>
      </c>
      <c r="K24" t="n">
        <f>SUM(M24:INDEX(M24:XFD24,1,M3))</f>
        <v>0.0</v>
      </c>
      <c r="L24" s="37"/>
    </row>
    <row r="25">
      <c r="A25" t="s">
        <v>123</v>
      </c>
      <c r="B25" t="s">
        <v>124</v>
      </c>
      <c r="C25" t="s">
        <v>125</v>
      </c>
      <c r="D25" t="s">
        <v>126</v>
      </c>
      <c r="E25" t="s">
        <v>127</v>
      </c>
      <c r="F25" t="s">
        <v>30</v>
      </c>
      <c r="G25" t="s">
        <v>31</v>
      </c>
      <c r="H25" t="s">
        <v>32</v>
      </c>
      <c r="I25" t="s">
        <v>32</v>
      </c>
      <c r="J25" t="n">
        <v>4.0</v>
      </c>
      <c r="K25" t="n">
        <f>SUM(M25:INDEX(M25:XFD25,1,M3))</f>
        <v>0.0</v>
      </c>
      <c r="L25" s="37"/>
    </row>
    <row r="26">
      <c r="A26" t="s">
        <v>128</v>
      </c>
      <c r="B26" t="s">
        <v>129</v>
      </c>
      <c r="C26" t="s">
        <v>130</v>
      </c>
      <c r="D26" t="s">
        <v>131</v>
      </c>
      <c r="E26" t="s">
        <v>132</v>
      </c>
      <c r="F26" t="s">
        <v>30</v>
      </c>
      <c r="G26" t="s">
        <v>31</v>
      </c>
      <c r="H26" t="s">
        <v>32</v>
      </c>
      <c r="I26" t="s">
        <v>32</v>
      </c>
      <c r="J26" t="n">
        <v>2.0</v>
      </c>
      <c r="K26" t="n">
        <f>SUM(M26:INDEX(M26:XFD26,1,M3))</f>
        <v>0.0</v>
      </c>
      <c r="L26" s="37"/>
    </row>
    <row r="27">
      <c r="A27" t="s">
        <v>133</v>
      </c>
      <c r="B27" t="s">
        <v>134</v>
      </c>
      <c r="C27" t="s">
        <v>135</v>
      </c>
      <c r="D27" t="s">
        <v>136</v>
      </c>
      <c r="E27" t="s">
        <v>137</v>
      </c>
      <c r="F27" t="s">
        <v>30</v>
      </c>
      <c r="G27" t="s">
        <v>31</v>
      </c>
      <c r="H27" t="s">
        <v>32</v>
      </c>
      <c r="I27" t="s">
        <v>32</v>
      </c>
      <c r="J27" t="n">
        <v>1.0</v>
      </c>
      <c r="K27" t="n">
        <f>SUM(M27:INDEX(M27:XFD27,1,M3))</f>
        <v>0.0</v>
      </c>
      <c r="L27" s="37"/>
    </row>
    <row r="28">
      <c r="A28" t="s">
        <v>138</v>
      </c>
      <c r="B28" t="s">
        <v>139</v>
      </c>
      <c r="C28" t="s">
        <v>140</v>
      </c>
      <c r="D28" t="s">
        <v>141</v>
      </c>
      <c r="E28" t="s">
        <v>142</v>
      </c>
      <c r="F28" t="s">
        <v>30</v>
      </c>
      <c r="G28" t="s">
        <v>31</v>
      </c>
      <c r="H28" t="s">
        <v>32</v>
      </c>
      <c r="I28" t="s">
        <v>32</v>
      </c>
      <c r="J28" t="n">
        <v>1.0</v>
      </c>
      <c r="K28" t="n">
        <f>SUM(M28:INDEX(M28:XFD28,1,M3))</f>
        <v>0.0</v>
      </c>
      <c r="L28" s="37"/>
    </row>
    <row r="29">
      <c r="A29" t="s">
        <v>143</v>
      </c>
      <c r="B29" t="s">
        <v>144</v>
      </c>
      <c r="C29" t="s">
        <v>145</v>
      </c>
      <c r="D29" t="s">
        <v>146</v>
      </c>
      <c r="E29" t="s">
        <v>147</v>
      </c>
      <c r="F29" t="s">
        <v>30</v>
      </c>
      <c r="G29" t="s">
        <v>31</v>
      </c>
      <c r="H29" t="s">
        <v>32</v>
      </c>
      <c r="I29" t="s">
        <v>32</v>
      </c>
      <c r="J29" t="n">
        <v>1.0</v>
      </c>
      <c r="K29" t="n">
        <f>SUM(M29:INDEX(M29:XFD29,1,M3))</f>
        <v>0.0</v>
      </c>
      <c r="L29" s="37"/>
    </row>
    <row r="30">
      <c r="A30" t="s">
        <v>148</v>
      </c>
      <c r="B30" t="s">
        <v>149</v>
      </c>
      <c r="C30" t="s">
        <v>150</v>
      </c>
      <c r="D30" t="s">
        <v>151</v>
      </c>
      <c r="E30" t="s">
        <v>152</v>
      </c>
      <c r="F30" t="s">
        <v>30</v>
      </c>
      <c r="G30" t="s">
        <v>31</v>
      </c>
      <c r="H30" t="s">
        <v>32</v>
      </c>
      <c r="I30" t="s">
        <v>32</v>
      </c>
      <c r="J30" t="n">
        <v>7.0</v>
      </c>
      <c r="K30" t="n">
        <f>SUM(M30:INDEX(M30:XFD30,1,M3))</f>
        <v>0.0</v>
      </c>
      <c r="L30" s="37"/>
    </row>
    <row r="31">
      <c r="A31" t="s">
        <v>153</v>
      </c>
      <c r="B31" t="s">
        <v>154</v>
      </c>
      <c r="C31" t="s">
        <v>155</v>
      </c>
      <c r="D31" t="s">
        <v>156</v>
      </c>
      <c r="E31" t="s">
        <v>157</v>
      </c>
      <c r="F31" t="s">
        <v>30</v>
      </c>
      <c r="G31" t="s">
        <v>31</v>
      </c>
      <c r="H31" t="s">
        <v>32</v>
      </c>
      <c r="I31" t="s">
        <v>32</v>
      </c>
      <c r="J31" t="n">
        <v>6.0</v>
      </c>
      <c r="K31" t="n">
        <f>SUM(M31:INDEX(M31:XFD31,1,M3))</f>
        <v>0.0</v>
      </c>
      <c r="L31" s="37"/>
    </row>
    <row r="32">
      <c r="A32" t="s">
        <v>158</v>
      </c>
      <c r="B32" t="s">
        <v>159</v>
      </c>
      <c r="C32" t="s">
        <v>160</v>
      </c>
      <c r="D32" t="s">
        <v>161</v>
      </c>
      <c r="E32" t="s">
        <v>162</v>
      </c>
      <c r="F32" t="s">
        <v>30</v>
      </c>
      <c r="G32" t="s">
        <v>31</v>
      </c>
      <c r="H32" t="s">
        <v>32</v>
      </c>
      <c r="I32" t="s">
        <v>32</v>
      </c>
      <c r="J32" t="n">
        <v>5.0</v>
      </c>
      <c r="K32" t="n">
        <f>SUM(M32:INDEX(M32:XFD32,1,M3))</f>
        <v>0.0</v>
      </c>
      <c r="L32" s="37"/>
    </row>
    <row r="33">
      <c r="A33" t="s">
        <v>163</v>
      </c>
      <c r="B33" t="s">
        <v>164</v>
      </c>
      <c r="C33" t="s">
        <v>165</v>
      </c>
      <c r="D33" t="s">
        <v>166</v>
      </c>
      <c r="E33" t="s">
        <v>167</v>
      </c>
      <c r="F33" t="s">
        <v>30</v>
      </c>
      <c r="G33" t="s">
        <v>31</v>
      </c>
      <c r="H33" t="s">
        <v>32</v>
      </c>
      <c r="I33" t="s">
        <v>32</v>
      </c>
      <c r="J33" t="n">
        <v>6.0</v>
      </c>
      <c r="K33" t="n">
        <f>SUM(M33:INDEX(M33:XFD33,1,M3))</f>
        <v>0.0</v>
      </c>
      <c r="L33" s="37"/>
    </row>
    <row r="34">
      <c r="A34" t="s">
        <v>168</v>
      </c>
      <c r="B34" t="s">
        <v>169</v>
      </c>
      <c r="C34" t="s">
        <v>170</v>
      </c>
      <c r="D34" t="s">
        <v>171</v>
      </c>
      <c r="E34" t="s">
        <v>172</v>
      </c>
      <c r="F34" t="s">
        <v>30</v>
      </c>
      <c r="G34" t="s">
        <v>31</v>
      </c>
      <c r="H34" t="s">
        <v>32</v>
      </c>
      <c r="I34" t="s">
        <v>32</v>
      </c>
      <c r="J34" t="n">
        <v>1.0</v>
      </c>
      <c r="K34" t="n">
        <f>SUM(M34:INDEX(M34:XFD34,1,M3))</f>
        <v>0.0</v>
      </c>
      <c r="L34" s="37"/>
    </row>
    <row r="35">
      <c r="A35" t="s">
        <v>173</v>
      </c>
      <c r="B35" t="s">
        <v>174</v>
      </c>
      <c r="C35" t="s">
        <v>175</v>
      </c>
      <c r="D35" t="s">
        <v>176</v>
      </c>
      <c r="E35" t="s">
        <v>177</v>
      </c>
      <c r="F35" t="s">
        <v>30</v>
      </c>
      <c r="G35" t="s">
        <v>31</v>
      </c>
      <c r="H35" t="s">
        <v>32</v>
      </c>
      <c r="I35" t="s">
        <v>32</v>
      </c>
      <c r="J35" t="n">
        <v>7.0</v>
      </c>
      <c r="K35" t="n">
        <f>SUM(M35:INDEX(M35:XFD35,1,M3))</f>
        <v>0.0</v>
      </c>
      <c r="L35" s="37"/>
    </row>
    <row r="36">
      <c r="A36" t="s">
        <v>178</v>
      </c>
      <c r="B36" t="s">
        <v>179</v>
      </c>
      <c r="C36" t="s">
        <v>180</v>
      </c>
      <c r="D36" t="s">
        <v>181</v>
      </c>
      <c r="E36" t="s">
        <v>182</v>
      </c>
      <c r="F36" t="s">
        <v>30</v>
      </c>
      <c r="G36" t="s">
        <v>31</v>
      </c>
      <c r="H36" t="s">
        <v>32</v>
      </c>
      <c r="I36" t="s">
        <v>32</v>
      </c>
      <c r="J36" t="n">
        <v>1.0</v>
      </c>
      <c r="K36" t="n">
        <f>SUM(M36:INDEX(M36:XFD36,1,M3))</f>
        <v>0.0</v>
      </c>
      <c r="L36" s="37"/>
    </row>
    <row r="37">
      <c r="A37" t="s">
        <v>183</v>
      </c>
      <c r="B37" t="s">
        <v>184</v>
      </c>
      <c r="C37" t="s">
        <v>185</v>
      </c>
      <c r="D37" t="s">
        <v>186</v>
      </c>
      <c r="E37" t="s">
        <v>187</v>
      </c>
      <c r="F37" t="s">
        <v>30</v>
      </c>
      <c r="G37" t="s">
        <v>31</v>
      </c>
      <c r="H37" t="s">
        <v>32</v>
      </c>
      <c r="I37" t="s">
        <v>32</v>
      </c>
      <c r="J37" t="n">
        <v>7.0</v>
      </c>
      <c r="K37" t="n">
        <f>SUM(M37:INDEX(M37:XFD37,1,M3))</f>
        <v>0.0</v>
      </c>
      <c r="L37" s="37"/>
    </row>
    <row r="38">
      <c r="A38" t="s">
        <v>188</v>
      </c>
      <c r="B38" t="s">
        <v>189</v>
      </c>
      <c r="C38" t="s">
        <v>190</v>
      </c>
      <c r="D38" t="s">
        <v>191</v>
      </c>
      <c r="E38" t="s">
        <v>192</v>
      </c>
      <c r="F38" t="s">
        <v>30</v>
      </c>
      <c r="G38" t="s">
        <v>31</v>
      </c>
      <c r="H38" t="s">
        <v>32</v>
      </c>
      <c r="I38" t="s">
        <v>32</v>
      </c>
      <c r="J38" t="n">
        <v>1.0</v>
      </c>
      <c r="K38" t="n">
        <f>SUM(M38:INDEX(M38:XFD38,1,M3))</f>
        <v>0.0</v>
      </c>
      <c r="L38" s="37"/>
    </row>
    <row r="39">
      <c r="A39" t="s">
        <v>193</v>
      </c>
      <c r="B39" t="s">
        <v>194</v>
      </c>
      <c r="C39" t="s">
        <v>195</v>
      </c>
      <c r="D39" t="s">
        <v>196</v>
      </c>
      <c r="E39" t="s">
        <v>197</v>
      </c>
      <c r="F39" t="s">
        <v>30</v>
      </c>
      <c r="G39" t="s">
        <v>31</v>
      </c>
      <c r="H39" t="s">
        <v>32</v>
      </c>
      <c r="I39" t="s">
        <v>32</v>
      </c>
      <c r="J39" t="n">
        <v>1.0</v>
      </c>
      <c r="K39" t="n">
        <f>SUM(M39:INDEX(M39:XFD39,1,M3))</f>
        <v>0.0</v>
      </c>
      <c r="L39" s="37"/>
    </row>
    <row r="40">
      <c r="A40" t="s">
        <v>198</v>
      </c>
      <c r="B40" t="s">
        <v>199</v>
      </c>
      <c r="C40" t="s">
        <v>200</v>
      </c>
      <c r="D40" t="s">
        <v>201</v>
      </c>
      <c r="E40" t="s">
        <v>202</v>
      </c>
      <c r="F40" t="s">
        <v>30</v>
      </c>
      <c r="G40" t="s">
        <v>31</v>
      </c>
      <c r="H40" t="s">
        <v>32</v>
      </c>
      <c r="I40" t="s">
        <v>32</v>
      </c>
      <c r="J40" t="n">
        <v>6.0</v>
      </c>
      <c r="K40" t="n">
        <f>SUM(M40:INDEX(M40:XFD40,1,M3))</f>
        <v>0.0</v>
      </c>
      <c r="L40" s="37"/>
    </row>
    <row r="41">
      <c r="A41" t="s">
        <v>203</v>
      </c>
      <c r="B41" t="s">
        <v>204</v>
      </c>
      <c r="C41" t="s">
        <v>205</v>
      </c>
      <c r="D41" t="s">
        <v>206</v>
      </c>
      <c r="E41" t="s">
        <v>207</v>
      </c>
      <c r="F41" t="s">
        <v>30</v>
      </c>
      <c r="G41" t="s">
        <v>31</v>
      </c>
      <c r="H41" t="s">
        <v>32</v>
      </c>
      <c r="I41" t="s">
        <v>32</v>
      </c>
      <c r="J41" t="n">
        <v>1.0</v>
      </c>
      <c r="K41" t="n">
        <f>SUM(M41:INDEX(M41:XFD41,1,M3))</f>
        <v>0.0</v>
      </c>
      <c r="L41" s="37"/>
    </row>
    <row r="42">
      <c r="A42" t="s">
        <v>208</v>
      </c>
      <c r="B42" t="s">
        <v>209</v>
      </c>
      <c r="C42" t="s">
        <v>210</v>
      </c>
      <c r="D42" t="s">
        <v>211</v>
      </c>
      <c r="E42" t="s">
        <v>212</v>
      </c>
      <c r="F42" t="s">
        <v>30</v>
      </c>
      <c r="G42" t="s">
        <v>31</v>
      </c>
      <c r="H42" t="s">
        <v>32</v>
      </c>
      <c r="I42" t="s">
        <v>32</v>
      </c>
      <c r="J42" t="n">
        <v>2.0</v>
      </c>
      <c r="K42" t="n">
        <f>SUM(M42:INDEX(M42:XFD42,1,M3))</f>
        <v>0.0</v>
      </c>
      <c r="L42" s="37"/>
    </row>
    <row r="43">
      <c r="A43" t="s">
        <v>213</v>
      </c>
      <c r="B43" t="s">
        <v>214</v>
      </c>
      <c r="C43" t="s">
        <v>215</v>
      </c>
      <c r="D43" t="s">
        <v>216</v>
      </c>
      <c r="E43" t="s">
        <v>217</v>
      </c>
      <c r="F43" t="s">
        <v>30</v>
      </c>
      <c r="G43" t="s">
        <v>31</v>
      </c>
      <c r="H43" t="s">
        <v>32</v>
      </c>
      <c r="I43" t="s">
        <v>32</v>
      </c>
      <c r="J43" t="n">
        <v>1.0</v>
      </c>
      <c r="K43" t="n">
        <f>SUM(M43:INDEX(M43:XFD43,1,M3))</f>
        <v>0.0</v>
      </c>
      <c r="L43" s="37"/>
    </row>
    <row r="44">
      <c r="A44" t="s">
        <v>218</v>
      </c>
      <c r="B44" t="s">
        <v>219</v>
      </c>
      <c r="C44" t="s">
        <v>220</v>
      </c>
      <c r="D44" t="s">
        <v>221</v>
      </c>
      <c r="E44" t="s">
        <v>222</v>
      </c>
      <c r="F44" t="s">
        <v>30</v>
      </c>
      <c r="G44" t="s">
        <v>31</v>
      </c>
      <c r="H44" t="s">
        <v>32</v>
      </c>
      <c r="I44" t="s">
        <v>32</v>
      </c>
      <c r="J44" t="n">
        <v>1.0</v>
      </c>
      <c r="K44" t="n">
        <f>SUM(M44:INDEX(M44:XFD44,1,M3))</f>
        <v>0.0</v>
      </c>
      <c r="L44" s="37"/>
    </row>
    <row r="45">
      <c r="A45" t="s">
        <v>223</v>
      </c>
      <c r="B45" t="s">
        <v>224</v>
      </c>
      <c r="C45" t="s">
        <v>225</v>
      </c>
      <c r="D45" t="s">
        <v>226</v>
      </c>
      <c r="E45" t="s">
        <v>227</v>
      </c>
      <c r="F45" t="s">
        <v>30</v>
      </c>
      <c r="G45" t="s">
        <v>31</v>
      </c>
      <c r="H45" t="s">
        <v>32</v>
      </c>
      <c r="I45" t="s">
        <v>32</v>
      </c>
      <c r="J45" t="n">
        <v>1.0</v>
      </c>
      <c r="K45" t="n">
        <f>SUM(M45:INDEX(M45:XFD45,1,M3))</f>
        <v>0.0</v>
      </c>
      <c r="L45" s="37"/>
    </row>
    <row r="46">
      <c r="A46" t="s">
        <v>228</v>
      </c>
      <c r="B46" t="s">
        <v>229</v>
      </c>
      <c r="C46" t="s">
        <v>230</v>
      </c>
      <c r="D46" t="s">
        <v>231</v>
      </c>
      <c r="E46" t="s">
        <v>232</v>
      </c>
      <c r="F46" t="s">
        <v>30</v>
      </c>
      <c r="G46" t="s">
        <v>31</v>
      </c>
      <c r="H46" t="s">
        <v>32</v>
      </c>
      <c r="I46" t="s">
        <v>32</v>
      </c>
      <c r="J46" t="n">
        <v>6.0</v>
      </c>
      <c r="K46" t="n">
        <f>SUM(M46:INDEX(M46:XFD46,1,M3))</f>
        <v>0.0</v>
      </c>
      <c r="L46" s="37"/>
    </row>
    <row r="47">
      <c r="A47" t="s">
        <v>233</v>
      </c>
      <c r="B47" t="s">
        <v>234</v>
      </c>
      <c r="C47" t="s">
        <v>235</v>
      </c>
      <c r="D47" t="s">
        <v>236</v>
      </c>
      <c r="E47" t="s">
        <v>237</v>
      </c>
      <c r="F47" t="s">
        <v>30</v>
      </c>
      <c r="G47" t="s">
        <v>31</v>
      </c>
      <c r="H47" t="s">
        <v>32</v>
      </c>
      <c r="I47" t="s">
        <v>32</v>
      </c>
      <c r="J47" t="n">
        <v>7.0</v>
      </c>
      <c r="K47" t="n">
        <f>SUM(M47:INDEX(M47:XFD47,1,M3))</f>
        <v>0.0</v>
      </c>
      <c r="L47" s="37"/>
    </row>
    <row r="48">
      <c r="A48" t="s">
        <v>238</v>
      </c>
      <c r="B48" t="s">
        <v>239</v>
      </c>
      <c r="C48" t="s">
        <v>240</v>
      </c>
      <c r="D48" t="s">
        <v>241</v>
      </c>
      <c r="E48" t="s">
        <v>242</v>
      </c>
      <c r="F48" t="s">
        <v>30</v>
      </c>
      <c r="G48" t="s">
        <v>31</v>
      </c>
      <c r="H48" t="s">
        <v>32</v>
      </c>
      <c r="I48" t="s">
        <v>32</v>
      </c>
      <c r="J48" t="n">
        <v>4.0</v>
      </c>
      <c r="K48" t="n">
        <f>SUM(M48:INDEX(M48:XFD48,1,M3))</f>
        <v>0.0</v>
      </c>
      <c r="L48" s="37"/>
    </row>
    <row r="49">
      <c r="A49" t="s">
        <v>243</v>
      </c>
      <c r="B49" t="s">
        <v>244</v>
      </c>
      <c r="C49" t="s">
        <v>245</v>
      </c>
      <c r="D49" t="s">
        <v>246</v>
      </c>
      <c r="E49" t="s">
        <v>247</v>
      </c>
      <c r="F49" t="s">
        <v>30</v>
      </c>
      <c r="G49" t="s">
        <v>31</v>
      </c>
      <c r="H49" t="s">
        <v>32</v>
      </c>
      <c r="I49" t="s">
        <v>32</v>
      </c>
      <c r="J49" t="n">
        <v>3.0</v>
      </c>
      <c r="K49" t="n">
        <f>SUM(M49:INDEX(M49:XFD49,1,M3))</f>
        <v>0.0</v>
      </c>
      <c r="L49" s="37"/>
    </row>
    <row r="50">
      <c r="A50" t="s">
        <v>248</v>
      </c>
      <c r="B50" t="s">
        <v>249</v>
      </c>
      <c r="C50" t="s">
        <v>250</v>
      </c>
      <c r="D50" t="s">
        <v>251</v>
      </c>
      <c r="E50" t="s">
        <v>252</v>
      </c>
      <c r="F50" t="s">
        <v>30</v>
      </c>
      <c r="G50" t="s">
        <v>31</v>
      </c>
      <c r="H50" t="s">
        <v>32</v>
      </c>
      <c r="I50" t="s">
        <v>32</v>
      </c>
      <c r="J50" t="n">
        <v>3.0</v>
      </c>
      <c r="K50" t="n">
        <f>SUM(M50:INDEX(M50:XFD50,1,M3))</f>
        <v>0.0</v>
      </c>
      <c r="L50" s="37"/>
    </row>
    <row r="51">
      <c r="A51" t="s">
        <v>253</v>
      </c>
      <c r="B51" t="s">
        <v>254</v>
      </c>
      <c r="C51" t="s">
        <v>255</v>
      </c>
      <c r="D51" t="s">
        <v>256</v>
      </c>
      <c r="E51" t="s">
        <v>257</v>
      </c>
      <c r="F51" t="s">
        <v>30</v>
      </c>
      <c r="G51" t="s">
        <v>31</v>
      </c>
      <c r="H51" t="s">
        <v>32</v>
      </c>
      <c r="I51" t="s">
        <v>32</v>
      </c>
      <c r="J51" t="n">
        <v>6.0</v>
      </c>
      <c r="K51" t="n">
        <f>SUM(M51:INDEX(M51:XFD51,1,M3))</f>
        <v>0.0</v>
      </c>
      <c r="L51" s="37"/>
    </row>
    <row r="52">
      <c r="A52" t="s">
        <v>258</v>
      </c>
      <c r="B52" t="s">
        <v>259</v>
      </c>
      <c r="C52" t="s">
        <v>260</v>
      </c>
      <c r="D52" t="s">
        <v>261</v>
      </c>
      <c r="E52" t="s">
        <v>262</v>
      </c>
      <c r="F52" t="s">
        <v>30</v>
      </c>
      <c r="G52" t="s">
        <v>31</v>
      </c>
      <c r="H52" t="s">
        <v>32</v>
      </c>
      <c r="I52" t="s">
        <v>32</v>
      </c>
      <c r="J52" t="n">
        <v>1.0</v>
      </c>
      <c r="K52" t="n">
        <f>SUM(M52:INDEX(M52:XFD52,1,M3))</f>
        <v>0.0</v>
      </c>
      <c r="L52" s="37"/>
    </row>
    <row r="53">
      <c r="A53" t="s">
        <v>263</v>
      </c>
      <c r="B53" t="s">
        <v>264</v>
      </c>
      <c r="C53" t="s">
        <v>265</v>
      </c>
      <c r="D53" t="s">
        <v>266</v>
      </c>
      <c r="E53" t="s">
        <v>267</v>
      </c>
      <c r="F53" t="s">
        <v>30</v>
      </c>
      <c r="G53" t="s">
        <v>31</v>
      </c>
      <c r="H53" t="s">
        <v>32</v>
      </c>
      <c r="I53" t="s">
        <v>32</v>
      </c>
      <c r="J53" t="n">
        <v>1.0</v>
      </c>
      <c r="K53" t="n">
        <f>SUM(M53:INDEX(M53:XFD53,1,M3))</f>
        <v>0.0</v>
      </c>
      <c r="L53" s="37"/>
    </row>
    <row r="54">
      <c r="A54" t="s">
        <v>268</v>
      </c>
      <c r="B54" t="s">
        <v>269</v>
      </c>
      <c r="C54" t="s">
        <v>270</v>
      </c>
      <c r="D54" t="s">
        <v>271</v>
      </c>
      <c r="E54" t="s">
        <v>272</v>
      </c>
      <c r="F54" t="s">
        <v>30</v>
      </c>
      <c r="G54" t="s">
        <v>31</v>
      </c>
      <c r="H54" t="s">
        <v>32</v>
      </c>
      <c r="I54" t="s">
        <v>32</v>
      </c>
      <c r="J54" t="n">
        <v>4.0</v>
      </c>
      <c r="K54" t="n">
        <f>SUM(M54:INDEX(M54:XFD54,1,M3))</f>
        <v>0.0</v>
      </c>
      <c r="L54" s="37"/>
    </row>
    <row r="55">
      <c r="A55" t="s">
        <v>273</v>
      </c>
      <c r="B55" t="s">
        <v>274</v>
      </c>
      <c r="C55" t="s">
        <v>275</v>
      </c>
      <c r="D55" t="s">
        <v>276</v>
      </c>
      <c r="E55" t="s">
        <v>277</v>
      </c>
      <c r="F55" t="s">
        <v>30</v>
      </c>
      <c r="G55" t="s">
        <v>31</v>
      </c>
      <c r="H55" t="s">
        <v>32</v>
      </c>
      <c r="I55" t="s">
        <v>32</v>
      </c>
      <c r="J55" t="n">
        <v>1.0</v>
      </c>
      <c r="K55" t="n">
        <f>SUM(M55:INDEX(M55:XFD55,1,M3))</f>
        <v>0.0</v>
      </c>
      <c r="L55" s="37"/>
    </row>
    <row r="56">
      <c r="A56" t="s">
        <v>278</v>
      </c>
      <c r="B56" t="s">
        <v>279</v>
      </c>
      <c r="C56" t="s">
        <v>280</v>
      </c>
      <c r="D56" t="s">
        <v>281</v>
      </c>
      <c r="E56" t="s">
        <v>282</v>
      </c>
      <c r="F56" t="s">
        <v>30</v>
      </c>
      <c r="G56" t="s">
        <v>31</v>
      </c>
      <c r="H56" t="s">
        <v>32</v>
      </c>
      <c r="I56" t="s">
        <v>32</v>
      </c>
      <c r="J56" t="n">
        <v>1.0</v>
      </c>
      <c r="K56" t="n">
        <f>SUM(M56:INDEX(M56:XFD56,1,M3))</f>
        <v>0.0</v>
      </c>
      <c r="L56" s="37"/>
    </row>
    <row r="57">
      <c r="A57" t="s">
        <v>283</v>
      </c>
      <c r="B57" t="s">
        <v>284</v>
      </c>
      <c r="C57" t="s">
        <v>285</v>
      </c>
      <c r="D57" t="s">
        <v>286</v>
      </c>
      <c r="E57" t="s">
        <v>287</v>
      </c>
      <c r="F57" t="s">
        <v>30</v>
      </c>
      <c r="G57" t="s">
        <v>31</v>
      </c>
      <c r="H57" t="s">
        <v>32</v>
      </c>
      <c r="I57" t="s">
        <v>32</v>
      </c>
      <c r="J57" t="n">
        <v>4.0</v>
      </c>
      <c r="K57" t="n">
        <f>SUM(M57:INDEX(M57:XFD57,1,M3))</f>
        <v>0.0</v>
      </c>
      <c r="L57" s="37"/>
    </row>
    <row r="58">
      <c r="A58" t="s">
        <v>288</v>
      </c>
      <c r="B58" t="s">
        <v>289</v>
      </c>
      <c r="C58" t="s">
        <v>290</v>
      </c>
      <c r="D58" t="s">
        <v>291</v>
      </c>
      <c r="E58" t="s">
        <v>292</v>
      </c>
      <c r="F58" t="s">
        <v>30</v>
      </c>
      <c r="G58" t="s">
        <v>31</v>
      </c>
      <c r="H58" t="s">
        <v>32</v>
      </c>
      <c r="I58" t="s">
        <v>32</v>
      </c>
      <c r="J58" t="n">
        <v>8.0</v>
      </c>
      <c r="K58" t="n">
        <f>SUM(M58:INDEX(M58:XFD58,1,M3))</f>
        <v>0.0</v>
      </c>
      <c r="L58" s="37"/>
    </row>
    <row r="59">
      <c r="A59" t="s">
        <v>293</v>
      </c>
      <c r="B59" t="s">
        <v>294</v>
      </c>
      <c r="C59" t="s">
        <v>295</v>
      </c>
      <c r="D59" t="s">
        <v>296</v>
      </c>
      <c r="E59" t="s">
        <v>297</v>
      </c>
      <c r="F59" t="s">
        <v>30</v>
      </c>
      <c r="G59" t="s">
        <v>31</v>
      </c>
      <c r="H59" t="s">
        <v>32</v>
      </c>
      <c r="I59" t="s">
        <v>32</v>
      </c>
      <c r="J59" t="n">
        <v>10.0</v>
      </c>
      <c r="K59" t="n">
        <f>SUM(M59:INDEX(M59:XFD59,1,M3))</f>
        <v>0.0</v>
      </c>
      <c r="L59" s="37"/>
    </row>
    <row r="60">
      <c r="A60" t="s">
        <v>298</v>
      </c>
      <c r="B60" t="s">
        <v>299</v>
      </c>
      <c r="C60" t="s">
        <v>300</v>
      </c>
      <c r="D60" t="s">
        <v>301</v>
      </c>
      <c r="E60" t="s">
        <v>302</v>
      </c>
      <c r="F60" t="s">
        <v>30</v>
      </c>
      <c r="G60" t="s">
        <v>31</v>
      </c>
      <c r="H60" t="s">
        <v>32</v>
      </c>
      <c r="I60" t="s">
        <v>32</v>
      </c>
      <c r="J60" t="n">
        <v>12.0</v>
      </c>
      <c r="K60" t="n">
        <f>SUM(M60:INDEX(M60:XFD60,1,M3))</f>
        <v>0.0</v>
      </c>
      <c r="L60" s="37"/>
    </row>
    <row r="61">
      <c r="A61" t="s">
        <v>303</v>
      </c>
      <c r="B61" t="s">
        <v>304</v>
      </c>
      <c r="C61" t="s">
        <v>305</v>
      </c>
      <c r="D61" t="s">
        <v>306</v>
      </c>
      <c r="E61" t="s">
        <v>307</v>
      </c>
      <c r="F61" t="s">
        <v>30</v>
      </c>
      <c r="G61" t="s">
        <v>31</v>
      </c>
      <c r="H61" t="s">
        <v>32</v>
      </c>
      <c r="I61" t="s">
        <v>32</v>
      </c>
      <c r="J61" t="n">
        <v>12.0</v>
      </c>
      <c r="K61" t="n">
        <f>SUM(M61:INDEX(M61:XFD61,1,M3))</f>
        <v>0.0</v>
      </c>
      <c r="L61" s="37"/>
    </row>
    <row r="62">
      <c r="A62" t="s">
        <v>308</v>
      </c>
      <c r="B62" t="s">
        <v>309</v>
      </c>
      <c r="C62" t="s">
        <v>310</v>
      </c>
      <c r="D62" t="s">
        <v>311</v>
      </c>
      <c r="E62" t="s">
        <v>312</v>
      </c>
      <c r="F62" t="s">
        <v>30</v>
      </c>
      <c r="G62" t="s">
        <v>31</v>
      </c>
      <c r="H62" t="s">
        <v>32</v>
      </c>
      <c r="I62" t="s">
        <v>32</v>
      </c>
      <c r="J62" t="n">
        <v>10.0</v>
      </c>
      <c r="K62" t="n">
        <f>SUM(M62:INDEX(M62:XFD62,1,M3))</f>
        <v>0.0</v>
      </c>
      <c r="L62" s="37"/>
    </row>
    <row r="63">
      <c r="A63" t="s">
        <v>313</v>
      </c>
      <c r="B63" t="s">
        <v>314</v>
      </c>
      <c r="C63" t="s">
        <v>315</v>
      </c>
      <c r="D63" t="s">
        <v>316</v>
      </c>
      <c r="E63" t="s">
        <v>317</v>
      </c>
      <c r="F63" t="s">
        <v>30</v>
      </c>
      <c r="G63" t="s">
        <v>31</v>
      </c>
      <c r="H63" t="s">
        <v>32</v>
      </c>
      <c r="I63" t="s">
        <v>32</v>
      </c>
      <c r="J63" t="n">
        <v>12.0</v>
      </c>
      <c r="K63" t="n">
        <f>SUM(M63:INDEX(M63:XFD63,1,M3))</f>
        <v>0.0</v>
      </c>
      <c r="L63" s="37"/>
    </row>
    <row r="64">
      <c r="A64" t="s">
        <v>318</v>
      </c>
      <c r="B64" t="s">
        <v>319</v>
      </c>
      <c r="C64" t="s">
        <v>320</v>
      </c>
      <c r="D64" t="s">
        <v>321</v>
      </c>
      <c r="E64" t="s">
        <v>322</v>
      </c>
      <c r="F64" t="s">
        <v>30</v>
      </c>
      <c r="G64" t="s">
        <v>31</v>
      </c>
      <c r="H64" t="s">
        <v>32</v>
      </c>
      <c r="I64" t="s">
        <v>32</v>
      </c>
      <c r="J64" t="n">
        <v>10.0</v>
      </c>
      <c r="K64" t="n">
        <f>SUM(M64:INDEX(M64:XFD64,1,M3))</f>
        <v>0.0</v>
      </c>
      <c r="L64" s="37"/>
    </row>
    <row r="65">
      <c r="A65" t="s">
        <v>323</v>
      </c>
      <c r="B65" t="s">
        <v>324</v>
      </c>
      <c r="C65" t="s">
        <v>325</v>
      </c>
      <c r="D65" t="s">
        <v>326</v>
      </c>
      <c r="E65" t="s">
        <v>327</v>
      </c>
      <c r="F65" t="s">
        <v>30</v>
      </c>
      <c r="G65" t="s">
        <v>31</v>
      </c>
      <c r="H65" t="s">
        <v>32</v>
      </c>
      <c r="I65" t="s">
        <v>32</v>
      </c>
      <c r="J65" t="n">
        <v>5.0</v>
      </c>
      <c r="K65" t="n">
        <f>SUM(M65:INDEX(M65:XFD65,1,M3))</f>
        <v>0.0</v>
      </c>
      <c r="L65" s="37"/>
    </row>
    <row r="66">
      <c r="A66" t="s">
        <v>328</v>
      </c>
      <c r="B66" t="s">
        <v>329</v>
      </c>
      <c r="C66" t="s">
        <v>330</v>
      </c>
      <c r="D66" t="s">
        <v>331</v>
      </c>
      <c r="E66" t="s">
        <v>332</v>
      </c>
      <c r="F66" t="s">
        <v>30</v>
      </c>
      <c r="G66" t="s">
        <v>31</v>
      </c>
      <c r="H66" t="s">
        <v>32</v>
      </c>
      <c r="I66" t="s">
        <v>32</v>
      </c>
      <c r="J66" t="n">
        <v>7.0</v>
      </c>
      <c r="K66" t="n">
        <f>SUM(M66:INDEX(M66:XFD66,1,M3))</f>
        <v>0.0</v>
      </c>
      <c r="L66" s="37"/>
    </row>
    <row r="67">
      <c r="A67" t="s">
        <v>333</v>
      </c>
      <c r="B67" t="s">
        <v>334</v>
      </c>
      <c r="C67" t="s">
        <v>335</v>
      </c>
      <c r="D67" t="s">
        <v>336</v>
      </c>
      <c r="E67" t="s">
        <v>337</v>
      </c>
      <c r="F67" t="s">
        <v>30</v>
      </c>
      <c r="G67" t="s">
        <v>31</v>
      </c>
      <c r="H67" t="s">
        <v>32</v>
      </c>
      <c r="I67" t="s">
        <v>32</v>
      </c>
      <c r="J67" t="n">
        <v>5.0</v>
      </c>
      <c r="K67" t="n">
        <f>SUM(M67:INDEX(M67:XFD67,1,M3))</f>
        <v>0.0</v>
      </c>
      <c r="L67" s="37"/>
    </row>
    <row r="68">
      <c r="A68" t="s">
        <v>338</v>
      </c>
      <c r="B68" t="s">
        <v>339</v>
      </c>
      <c r="C68" t="s">
        <v>340</v>
      </c>
      <c r="D68" t="s">
        <v>341</v>
      </c>
      <c r="E68" t="s">
        <v>342</v>
      </c>
      <c r="F68" t="s">
        <v>30</v>
      </c>
      <c r="G68" t="s">
        <v>31</v>
      </c>
      <c r="H68" t="s">
        <v>32</v>
      </c>
      <c r="I68" t="s">
        <v>32</v>
      </c>
      <c r="J68" t="n">
        <v>2.0</v>
      </c>
      <c r="K68" t="n">
        <f>SUM(M68:INDEX(M68:XFD68,1,M3))</f>
        <v>0.0</v>
      </c>
      <c r="L68" s="37"/>
    </row>
    <row r="69">
      <c r="A69" t="s">
        <v>343</v>
      </c>
      <c r="B69" t="s">
        <v>344</v>
      </c>
      <c r="C69" t="s">
        <v>345</v>
      </c>
      <c r="D69" t="s">
        <v>346</v>
      </c>
      <c r="E69" t="s">
        <v>347</v>
      </c>
      <c r="F69" t="s">
        <v>30</v>
      </c>
      <c r="G69" t="s">
        <v>31</v>
      </c>
      <c r="H69" t="s">
        <v>32</v>
      </c>
      <c r="I69" t="s">
        <v>32</v>
      </c>
      <c r="J69" t="n">
        <v>1.0</v>
      </c>
      <c r="K69" t="n">
        <f>SUM(M69:INDEX(M69:XFD69,1,M3))</f>
        <v>0.0</v>
      </c>
      <c r="L69" s="37"/>
    </row>
    <row r="70">
      <c r="A70" t="s">
        <v>348</v>
      </c>
      <c r="B70" t="s">
        <v>349</v>
      </c>
      <c r="C70" t="s">
        <v>350</v>
      </c>
      <c r="D70" t="s">
        <v>351</v>
      </c>
      <c r="E70" t="s">
        <v>352</v>
      </c>
      <c r="F70" t="s">
        <v>30</v>
      </c>
      <c r="G70" t="s">
        <v>31</v>
      </c>
      <c r="H70" t="s">
        <v>32</v>
      </c>
      <c r="I70" t="s">
        <v>32</v>
      </c>
      <c r="J70" t="n">
        <v>10.0</v>
      </c>
      <c r="K70" t="n">
        <f>SUM(M70:INDEX(M70:XFD70,1,M3))</f>
        <v>0.0</v>
      </c>
      <c r="L70" s="37"/>
    </row>
    <row r="71">
      <c r="A71" t="s">
        <v>353</v>
      </c>
      <c r="B71" t="s">
        <v>354</v>
      </c>
      <c r="C71" t="s">
        <v>355</v>
      </c>
      <c r="D71" t="s">
        <v>356</v>
      </c>
      <c r="E71" t="s">
        <v>357</v>
      </c>
      <c r="F71" t="s">
        <v>30</v>
      </c>
      <c r="G71" t="s">
        <v>31</v>
      </c>
      <c r="H71" t="s">
        <v>32</v>
      </c>
      <c r="I71" t="s">
        <v>32</v>
      </c>
      <c r="J71" t="n">
        <v>1.0</v>
      </c>
      <c r="K71" t="n">
        <f>SUM(M71:INDEX(M71:XFD71,1,M3))</f>
        <v>0.0</v>
      </c>
      <c r="L71" s="37"/>
    </row>
    <row r="72">
      <c r="A72" t="s">
        <v>358</v>
      </c>
      <c r="B72" t="s">
        <v>359</v>
      </c>
      <c r="C72" t="s">
        <v>360</v>
      </c>
      <c r="D72" t="s">
        <v>361</v>
      </c>
      <c r="E72" t="s">
        <v>362</v>
      </c>
      <c r="F72" t="s">
        <v>30</v>
      </c>
      <c r="G72" t="s">
        <v>31</v>
      </c>
      <c r="H72" t="s">
        <v>32</v>
      </c>
      <c r="I72" t="s">
        <v>32</v>
      </c>
      <c r="J72" t="n">
        <v>1.0</v>
      </c>
      <c r="K72" t="n">
        <f>SUM(M72:INDEX(M72:XFD72,1,M3))</f>
        <v>0.0</v>
      </c>
      <c r="L72" s="37"/>
    </row>
    <row r="73">
      <c r="A73" t="s">
        <v>363</v>
      </c>
      <c r="B73" t="s">
        <v>364</v>
      </c>
      <c r="C73" t="s">
        <v>365</v>
      </c>
      <c r="D73" t="s">
        <v>366</v>
      </c>
      <c r="E73" t="s">
        <v>367</v>
      </c>
      <c r="F73" t="s">
        <v>30</v>
      </c>
      <c r="G73" t="s">
        <v>31</v>
      </c>
      <c r="H73" t="s">
        <v>32</v>
      </c>
      <c r="I73" t="s">
        <v>32</v>
      </c>
      <c r="J73" t="n">
        <v>2.0</v>
      </c>
      <c r="K73" t="n">
        <f>SUM(M73:INDEX(M73:XFD73,1,M3))</f>
        <v>0.0</v>
      </c>
      <c r="L73" s="37"/>
    </row>
    <row r="74">
      <c r="A74" t="s">
        <v>368</v>
      </c>
      <c r="B74" t="s">
        <v>369</v>
      </c>
      <c r="C74" t="s">
        <v>370</v>
      </c>
      <c r="D74" t="s">
        <v>371</v>
      </c>
      <c r="E74" t="s">
        <v>372</v>
      </c>
      <c r="F74" t="s">
        <v>30</v>
      </c>
      <c r="G74" t="s">
        <v>31</v>
      </c>
      <c r="H74" t="s">
        <v>32</v>
      </c>
      <c r="I74" t="s">
        <v>32</v>
      </c>
      <c r="J74" t="n">
        <v>5.0</v>
      </c>
      <c r="K74" t="n">
        <f>SUM(M74:INDEX(M74:XFD74,1,M3))</f>
        <v>0.0</v>
      </c>
      <c r="L74" s="37"/>
    </row>
    <row r="75">
      <c r="A75" t="s">
        <v>373</v>
      </c>
      <c r="B75" t="s">
        <v>374</v>
      </c>
      <c r="C75" t="s">
        <v>375</v>
      </c>
      <c r="D75" t="s">
        <v>376</v>
      </c>
      <c r="E75" t="s">
        <v>377</v>
      </c>
      <c r="F75" t="s">
        <v>30</v>
      </c>
      <c r="G75" t="s">
        <v>31</v>
      </c>
      <c r="H75" t="s">
        <v>32</v>
      </c>
      <c r="I75" t="s">
        <v>32</v>
      </c>
      <c r="J75" t="n">
        <v>1.0</v>
      </c>
      <c r="K75" t="n">
        <f>SUM(M75:INDEX(M75:XFD75,1,M3))</f>
        <v>0.0</v>
      </c>
      <c r="L75" s="37"/>
    </row>
    <row r="76">
      <c r="A76" t="s">
        <v>378</v>
      </c>
      <c r="B76" t="s">
        <v>379</v>
      </c>
      <c r="C76" t="s">
        <v>380</v>
      </c>
      <c r="D76" t="s">
        <v>381</v>
      </c>
      <c r="E76" t="s">
        <v>382</v>
      </c>
      <c r="F76" t="s">
        <v>30</v>
      </c>
      <c r="G76" t="s">
        <v>31</v>
      </c>
      <c r="H76" t="s">
        <v>32</v>
      </c>
      <c r="I76" t="s">
        <v>32</v>
      </c>
      <c r="J76" t="n">
        <v>1.0</v>
      </c>
      <c r="K76" t="n">
        <f>SUM(M76:INDEX(M76:XFD76,1,M3))</f>
        <v>0.0</v>
      </c>
      <c r="L76" s="37"/>
    </row>
    <row r="77">
      <c r="A77" t="s">
        <v>383</v>
      </c>
      <c r="B77" t="s">
        <v>384</v>
      </c>
      <c r="C77" t="s">
        <v>385</v>
      </c>
      <c r="D77" t="s">
        <v>386</v>
      </c>
      <c r="E77" t="s">
        <v>387</v>
      </c>
      <c r="F77" t="s">
        <v>30</v>
      </c>
      <c r="G77" t="s">
        <v>31</v>
      </c>
      <c r="H77" t="s">
        <v>32</v>
      </c>
      <c r="I77" t="s">
        <v>32</v>
      </c>
      <c r="J77" t="n">
        <v>9.0</v>
      </c>
      <c r="K77" t="n">
        <f>SUM(M77:INDEX(M77:XFD77,1,M3))</f>
        <v>0.0</v>
      </c>
      <c r="L77" s="37"/>
    </row>
    <row r="78">
      <c r="A78" t="s">
        <v>388</v>
      </c>
      <c r="B78" t="s">
        <v>389</v>
      </c>
      <c r="C78" t="s">
        <v>390</v>
      </c>
      <c r="D78" t="s">
        <v>391</v>
      </c>
      <c r="E78" t="s">
        <v>392</v>
      </c>
      <c r="F78" t="s">
        <v>30</v>
      </c>
      <c r="G78" t="s">
        <v>31</v>
      </c>
      <c r="H78" t="s">
        <v>32</v>
      </c>
      <c r="I78" t="s">
        <v>32</v>
      </c>
      <c r="J78" t="n">
        <v>4.0</v>
      </c>
      <c r="K78" t="n">
        <f>SUM(M78:INDEX(M78:XFD78,1,M3))</f>
        <v>0.0</v>
      </c>
      <c r="L78" s="37"/>
    </row>
    <row r="79">
      <c r="A79" t="s">
        <v>393</v>
      </c>
      <c r="B79" t="s">
        <v>394</v>
      </c>
      <c r="C79" t="s">
        <v>395</v>
      </c>
      <c r="D79" t="s">
        <v>396</v>
      </c>
      <c r="E79" t="s">
        <v>397</v>
      </c>
      <c r="F79" t="s">
        <v>30</v>
      </c>
      <c r="G79" t="s">
        <v>31</v>
      </c>
      <c r="H79" t="s">
        <v>32</v>
      </c>
      <c r="I79" t="s">
        <v>32</v>
      </c>
      <c r="J79" t="n">
        <v>1.0</v>
      </c>
      <c r="K79" t="n">
        <f>SUM(M79:INDEX(M79:XFD79,1,M3))</f>
        <v>0.0</v>
      </c>
      <c r="L79" s="37"/>
    </row>
    <row r="80">
      <c r="A80" t="s">
        <v>398</v>
      </c>
      <c r="B80" t="s">
        <v>399</v>
      </c>
      <c r="C80" t="s">
        <v>400</v>
      </c>
      <c r="D80" t="s">
        <v>401</v>
      </c>
      <c r="E80" t="s">
        <v>402</v>
      </c>
      <c r="F80" t="s">
        <v>30</v>
      </c>
      <c r="G80" t="s">
        <v>31</v>
      </c>
      <c r="H80" t="s">
        <v>32</v>
      </c>
      <c r="I80" t="s">
        <v>32</v>
      </c>
      <c r="J80" t="n">
        <v>8.0</v>
      </c>
      <c r="K80" t="n">
        <f>SUM(M80:INDEX(M80:XFD80,1,M3))</f>
        <v>0.0</v>
      </c>
      <c r="L80" s="37"/>
    </row>
    <row r="81">
      <c r="A81" t="s">
        <v>403</v>
      </c>
      <c r="B81" t="s">
        <v>404</v>
      </c>
      <c r="C81" t="s">
        <v>405</v>
      </c>
      <c r="D81" t="s">
        <v>406</v>
      </c>
      <c r="E81" t="s">
        <v>407</v>
      </c>
      <c r="F81" t="s">
        <v>30</v>
      </c>
      <c r="G81" t="s">
        <v>31</v>
      </c>
      <c r="H81" t="s">
        <v>32</v>
      </c>
      <c r="I81" t="s">
        <v>32</v>
      </c>
      <c r="J81" t="n">
        <v>12.0</v>
      </c>
      <c r="K81" t="n">
        <f>SUM(M81:INDEX(M81:XFD81,1,M3))</f>
        <v>0.0</v>
      </c>
      <c r="L81" s="37"/>
    </row>
    <row r="82">
      <c r="A82" t="s">
        <v>408</v>
      </c>
      <c r="B82" t="s">
        <v>409</v>
      </c>
      <c r="C82" t="s">
        <v>410</v>
      </c>
      <c r="D82" t="s">
        <v>411</v>
      </c>
      <c r="E82" t="s">
        <v>412</v>
      </c>
      <c r="F82" t="s">
        <v>30</v>
      </c>
      <c r="G82" t="s">
        <v>31</v>
      </c>
      <c r="H82" t="s">
        <v>32</v>
      </c>
      <c r="I82" t="s">
        <v>32</v>
      </c>
      <c r="J82" t="n">
        <v>2.0</v>
      </c>
      <c r="K82" t="n">
        <f>SUM(M82:INDEX(M82:XFD82,1,M3))</f>
        <v>0.0</v>
      </c>
      <c r="L82" s="37"/>
    </row>
    <row r="83">
      <c r="A83" t="s">
        <v>413</v>
      </c>
      <c r="B83" t="s">
        <v>414</v>
      </c>
      <c r="C83" t="s">
        <v>415</v>
      </c>
      <c r="D83" t="s">
        <v>416</v>
      </c>
      <c r="E83" t="s">
        <v>417</v>
      </c>
      <c r="F83" t="s">
        <v>30</v>
      </c>
      <c r="G83" t="s">
        <v>31</v>
      </c>
      <c r="H83" t="s">
        <v>32</v>
      </c>
      <c r="I83" t="s">
        <v>32</v>
      </c>
      <c r="J83" t="n">
        <v>6.0</v>
      </c>
      <c r="K83" t="n">
        <f>SUM(M83:INDEX(M83:XFD83,1,M3))</f>
        <v>0.0</v>
      </c>
      <c r="L83" s="37"/>
    </row>
    <row r="84">
      <c r="A84" t="s">
        <v>418</v>
      </c>
      <c r="B84" t="s">
        <v>419</v>
      </c>
      <c r="C84" t="s">
        <v>420</v>
      </c>
      <c r="D84" t="s">
        <v>421</v>
      </c>
      <c r="E84" t="s">
        <v>422</v>
      </c>
      <c r="F84" t="s">
        <v>30</v>
      </c>
      <c r="G84" t="s">
        <v>31</v>
      </c>
      <c r="H84" t="s">
        <v>32</v>
      </c>
      <c r="I84" t="s">
        <v>32</v>
      </c>
      <c r="J84" t="n">
        <v>12.0</v>
      </c>
      <c r="K84" t="n">
        <f>SUM(M84:INDEX(M84:XFD84,1,M3))</f>
        <v>0.0</v>
      </c>
      <c r="L84" s="37"/>
    </row>
    <row r="85">
      <c r="A85" t="s">
        <v>423</v>
      </c>
      <c r="B85" t="s">
        <v>424</v>
      </c>
      <c r="C85" t="s">
        <v>425</v>
      </c>
      <c r="D85" t="s">
        <v>426</v>
      </c>
      <c r="E85" t="s">
        <v>427</v>
      </c>
      <c r="F85" t="s">
        <v>30</v>
      </c>
      <c r="G85" t="s">
        <v>31</v>
      </c>
      <c r="H85" t="s">
        <v>32</v>
      </c>
      <c r="I85" t="s">
        <v>32</v>
      </c>
      <c r="J85" t="n">
        <v>12.0</v>
      </c>
      <c r="K85" t="n">
        <f>SUM(M85:INDEX(M85:XFD85,1,M3))</f>
        <v>0.0</v>
      </c>
      <c r="L85" s="37"/>
    </row>
    <row r="86">
      <c r="A86" t="s">
        <v>428</v>
      </c>
      <c r="B86" t="s">
        <v>429</v>
      </c>
      <c r="C86" t="s">
        <v>430</v>
      </c>
      <c r="D86" t="s">
        <v>431</v>
      </c>
      <c r="E86" t="s">
        <v>432</v>
      </c>
      <c r="F86" t="s">
        <v>30</v>
      </c>
      <c r="G86" t="s">
        <v>31</v>
      </c>
      <c r="H86" t="s">
        <v>32</v>
      </c>
      <c r="I86" t="s">
        <v>32</v>
      </c>
      <c r="J86" t="n">
        <v>10.0</v>
      </c>
      <c r="K86" t="n">
        <f>SUM(M86:INDEX(M86:XFD86,1,M3))</f>
        <v>0.0</v>
      </c>
      <c r="L86" s="37"/>
    </row>
    <row r="87">
      <c r="A87" t="s">
        <v>433</v>
      </c>
      <c r="B87" t="s">
        <v>434</v>
      </c>
      <c r="C87" t="s">
        <v>435</v>
      </c>
      <c r="D87" t="s">
        <v>436</v>
      </c>
      <c r="E87" t="s">
        <v>437</v>
      </c>
      <c r="F87" t="s">
        <v>30</v>
      </c>
      <c r="G87" t="s">
        <v>31</v>
      </c>
      <c r="H87" t="s">
        <v>32</v>
      </c>
      <c r="I87" t="s">
        <v>32</v>
      </c>
      <c r="J87" t="n">
        <v>12.0</v>
      </c>
      <c r="K87" t="n">
        <f>SUM(M87:INDEX(M87:XFD87,1,M3))</f>
        <v>0.0</v>
      </c>
      <c r="L87" s="37"/>
    </row>
    <row r="88">
      <c r="A88" t="s">
        <v>438</v>
      </c>
      <c r="B88" t="s">
        <v>439</v>
      </c>
      <c r="C88" t="s">
        <v>440</v>
      </c>
      <c r="D88" t="s">
        <v>441</v>
      </c>
      <c r="E88" t="s">
        <v>442</v>
      </c>
      <c r="F88" t="s">
        <v>30</v>
      </c>
      <c r="G88" t="s">
        <v>31</v>
      </c>
      <c r="H88" t="s">
        <v>32</v>
      </c>
      <c r="I88" t="s">
        <v>32</v>
      </c>
      <c r="J88" t="n">
        <v>10.0</v>
      </c>
      <c r="K88" t="n">
        <f>SUM(M88:INDEX(M88:XFD88,1,M3))</f>
        <v>0.0</v>
      </c>
      <c r="L88" s="37"/>
    </row>
    <row r="89">
      <c r="A89" t="s">
        <v>443</v>
      </c>
      <c r="B89" t="s">
        <v>444</v>
      </c>
      <c r="C89" t="s">
        <v>445</v>
      </c>
      <c r="D89" t="s">
        <v>446</v>
      </c>
      <c r="E89" t="s">
        <v>447</v>
      </c>
      <c r="F89" t="s">
        <v>30</v>
      </c>
      <c r="G89" t="s">
        <v>31</v>
      </c>
      <c r="H89" t="s">
        <v>32</v>
      </c>
      <c r="I89" t="s">
        <v>32</v>
      </c>
      <c r="J89" t="n">
        <v>5.0</v>
      </c>
      <c r="K89" t="n">
        <f>SUM(M89:INDEX(M89:XFD89,1,M3))</f>
        <v>0.0</v>
      </c>
      <c r="L89" s="37"/>
    </row>
    <row r="90">
      <c r="A90" t="s">
        <v>448</v>
      </c>
      <c r="B90" t="s">
        <v>449</v>
      </c>
      <c r="C90" t="s">
        <v>450</v>
      </c>
      <c r="D90" t="s">
        <v>451</v>
      </c>
      <c r="E90" t="s">
        <v>452</v>
      </c>
      <c r="F90" t="s">
        <v>30</v>
      </c>
      <c r="G90" t="s">
        <v>31</v>
      </c>
      <c r="H90" t="s">
        <v>32</v>
      </c>
      <c r="I90" t="s">
        <v>32</v>
      </c>
      <c r="J90" t="n">
        <v>1.0</v>
      </c>
      <c r="K90" t="n">
        <f>SUM(M90:INDEX(M90:XFD90,1,M3))</f>
        <v>0.0</v>
      </c>
      <c r="L90" s="37"/>
    </row>
    <row r="91">
      <c r="A91" t="s">
        <v>453</v>
      </c>
      <c r="B91" t="s">
        <v>454</v>
      </c>
      <c r="C91" t="s">
        <v>455</v>
      </c>
      <c r="D91" t="s">
        <v>456</v>
      </c>
      <c r="E91" t="s">
        <v>457</v>
      </c>
      <c r="F91" t="s">
        <v>30</v>
      </c>
      <c r="G91" t="s">
        <v>31</v>
      </c>
      <c r="H91" t="s">
        <v>32</v>
      </c>
      <c r="I91" t="s">
        <v>32</v>
      </c>
      <c r="J91" t="n">
        <v>10.0</v>
      </c>
      <c r="K91" t="n">
        <f>SUM(M91:INDEX(M91:XFD91,1,M3))</f>
        <v>0.0</v>
      </c>
      <c r="L91" s="37"/>
    </row>
    <row r="92">
      <c r="A92" t="s">
        <v>458</v>
      </c>
      <c r="B92" t="s">
        <v>459</v>
      </c>
      <c r="C92" t="s">
        <v>460</v>
      </c>
      <c r="D92" t="s">
        <v>461</v>
      </c>
      <c r="E92" t="s">
        <v>462</v>
      </c>
      <c r="F92" t="s">
        <v>30</v>
      </c>
      <c r="G92" t="s">
        <v>31</v>
      </c>
      <c r="H92" t="s">
        <v>32</v>
      </c>
      <c r="I92" t="s">
        <v>32</v>
      </c>
      <c r="J92" t="n">
        <v>9.0</v>
      </c>
      <c r="K92" t="n">
        <f>SUM(M92:INDEX(M92:XFD92,1,M3))</f>
        <v>0.0</v>
      </c>
      <c r="L92" s="37"/>
    </row>
    <row r="93">
      <c r="A93" t="s">
        <v>463</v>
      </c>
      <c r="B93" t="s">
        <v>464</v>
      </c>
      <c r="C93" t="s">
        <v>465</v>
      </c>
      <c r="D93" t="s">
        <v>466</v>
      </c>
      <c r="E93" t="s">
        <v>467</v>
      </c>
      <c r="F93" t="s">
        <v>30</v>
      </c>
      <c r="G93" t="s">
        <v>31</v>
      </c>
      <c r="H93" t="s">
        <v>32</v>
      </c>
      <c r="I93" t="s">
        <v>32</v>
      </c>
      <c r="J93" t="n">
        <v>6.0</v>
      </c>
      <c r="K93" t="n">
        <f>SUM(M93:INDEX(M93:XFD93,1,M3))</f>
        <v>0.0</v>
      </c>
      <c r="L93" s="37"/>
    </row>
    <row r="94">
      <c r="A94" t="s">
        <v>468</v>
      </c>
      <c r="B94" t="s">
        <v>469</v>
      </c>
      <c r="C94" t="s">
        <v>470</v>
      </c>
      <c r="D94" t="s">
        <v>471</v>
      </c>
      <c r="E94" t="s">
        <v>472</v>
      </c>
      <c r="F94" t="s">
        <v>30</v>
      </c>
      <c r="G94" t="s">
        <v>31</v>
      </c>
      <c r="H94" t="s">
        <v>32</v>
      </c>
      <c r="I94" t="s">
        <v>32</v>
      </c>
      <c r="J94" t="n">
        <v>1.0</v>
      </c>
      <c r="K94" t="n">
        <f>SUM(M94:INDEX(M94:XFD94,1,M3))</f>
        <v>0.0</v>
      </c>
      <c r="L94" s="37"/>
    </row>
    <row r="95">
      <c r="A95" t="s">
        <v>473</v>
      </c>
      <c r="B95" t="s">
        <v>474</v>
      </c>
      <c r="C95" t="s">
        <v>475</v>
      </c>
      <c r="D95" t="s">
        <v>476</v>
      </c>
      <c r="E95" t="s">
        <v>477</v>
      </c>
      <c r="F95" t="s">
        <v>30</v>
      </c>
      <c r="G95" t="s">
        <v>31</v>
      </c>
      <c r="H95" t="s">
        <v>32</v>
      </c>
      <c r="I95" t="s">
        <v>32</v>
      </c>
      <c r="J95" t="n">
        <v>1.0</v>
      </c>
      <c r="K95" t="n">
        <f>SUM(M95:INDEX(M95:XFD95,1,M3))</f>
        <v>0.0</v>
      </c>
      <c r="L95" s="37"/>
    </row>
    <row r="96">
      <c r="A96" t="s">
        <v>478</v>
      </c>
      <c r="B96" t="s">
        <v>479</v>
      </c>
      <c r="C96" t="s">
        <v>480</v>
      </c>
      <c r="D96" t="s">
        <v>481</v>
      </c>
      <c r="E96" t="s">
        <v>482</v>
      </c>
      <c r="F96" t="s">
        <v>30</v>
      </c>
      <c r="G96" t="s">
        <v>31</v>
      </c>
      <c r="H96" t="s">
        <v>32</v>
      </c>
      <c r="I96" t="s">
        <v>32</v>
      </c>
      <c r="J96" t="n">
        <v>1.0</v>
      </c>
      <c r="K96" t="n">
        <f>SUM(M96:INDEX(M96:XFD96,1,M3))</f>
        <v>0.0</v>
      </c>
      <c r="L96" s="37"/>
    </row>
    <row r="97">
      <c r="A97" t="s">
        <v>483</v>
      </c>
      <c r="B97" t="s">
        <v>484</v>
      </c>
      <c r="C97" t="s">
        <v>485</v>
      </c>
      <c r="D97" t="s">
        <v>486</v>
      </c>
      <c r="E97" t="s">
        <v>487</v>
      </c>
      <c r="F97" t="s">
        <v>30</v>
      </c>
      <c r="G97" t="s">
        <v>31</v>
      </c>
      <c r="H97" t="s">
        <v>32</v>
      </c>
      <c r="I97" t="s">
        <v>32</v>
      </c>
      <c r="J97" t="n">
        <v>1.0</v>
      </c>
      <c r="K97" t="n">
        <f>SUM(M97:INDEX(M97:XFD97,1,M3))</f>
        <v>0.0</v>
      </c>
      <c r="L97" s="37"/>
    </row>
    <row r="98">
      <c r="A98" t="s">
        <v>488</v>
      </c>
      <c r="B98" t="s">
        <v>489</v>
      </c>
      <c r="C98" t="s">
        <v>490</v>
      </c>
      <c r="D98" t="s">
        <v>491</v>
      </c>
      <c r="E98" t="s">
        <v>492</v>
      </c>
      <c r="F98" t="s">
        <v>30</v>
      </c>
      <c r="G98" t="s">
        <v>31</v>
      </c>
      <c r="H98" t="s">
        <v>32</v>
      </c>
      <c r="I98" t="s">
        <v>32</v>
      </c>
      <c r="J98" t="n">
        <v>1.0</v>
      </c>
      <c r="K98" t="n">
        <f>SUM(M98:INDEX(M98:XFD98,1,M3))</f>
        <v>0.0</v>
      </c>
      <c r="L98" s="37"/>
    </row>
    <row r="99">
      <c r="A99" t="s">
        <v>493</v>
      </c>
      <c r="B99" t="s">
        <v>494</v>
      </c>
      <c r="C99" t="s">
        <v>495</v>
      </c>
      <c r="D99" t="s">
        <v>496</v>
      </c>
      <c r="E99" t="s">
        <v>497</v>
      </c>
      <c r="F99" t="s">
        <v>30</v>
      </c>
      <c r="G99" t="s">
        <v>31</v>
      </c>
      <c r="H99" t="s">
        <v>32</v>
      </c>
      <c r="I99" t="s">
        <v>32</v>
      </c>
      <c r="J99" t="n">
        <v>1.0</v>
      </c>
      <c r="K99" t="n">
        <f>SUM(M99:INDEX(M99:XFD99,1,M3))</f>
        <v>0.0</v>
      </c>
      <c r="L99" s="37"/>
    </row>
    <row r="100">
      <c r="A100" t="s">
        <v>498</v>
      </c>
      <c r="B100" t="s">
        <v>499</v>
      </c>
      <c r="C100" t="s">
        <v>500</v>
      </c>
      <c r="D100" t="s">
        <v>501</v>
      </c>
      <c r="E100" t="s">
        <v>502</v>
      </c>
      <c r="F100" t="s">
        <v>30</v>
      </c>
      <c r="G100" t="s">
        <v>31</v>
      </c>
      <c r="H100" t="s">
        <v>32</v>
      </c>
      <c r="I100" t="s">
        <v>32</v>
      </c>
      <c r="J100" t="n">
        <v>1.0</v>
      </c>
      <c r="K100" t="n">
        <f>SUM(M100:INDEX(M100:XFD100,1,M3))</f>
        <v>0.0</v>
      </c>
      <c r="L100" s="37"/>
    </row>
    <row r="101" ht="8.0" customHeight="true">
      <c r="A101" s="37"/>
      <c r="B101" s="37"/>
      <c r="C101" s="37"/>
      <c r="D101" s="37"/>
      <c r="E101" s="37"/>
      <c r="F101" s="37"/>
      <c r="G101" s="37"/>
      <c r="H101" s="37"/>
      <c r="I101" s="37"/>
      <c r="J101" s="37"/>
      <c r="K101" s="37"/>
      <c r="L101" s="37"/>
      <c r="M101" s="37"/>
      <c r="N101" s="37"/>
      <c r="O101" s="37"/>
      <c r="P101" s="37"/>
      <c r="Q101" s="37"/>
      <c r="R101" s="37"/>
      <c r="S101" s="37"/>
      <c r="T101" s="37"/>
      <c r="U101" s="37"/>
      <c r="V101" s="37"/>
      <c r="W101" s="37"/>
      <c r="X101" s="37"/>
      <c r="Y101" s="37"/>
      <c r="Z101" s="37"/>
      <c r="AA101" s="37"/>
      <c r="AB101" s="37"/>
      <c r="AC101" s="37"/>
      <c r="AD101" s="37"/>
      <c r="AE101" s="37"/>
      <c r="AF101" s="37"/>
      <c r="AG101" s="37"/>
      <c r="AH101" s="37"/>
      <c r="AI101" s="37"/>
      <c r="AJ101" s="37"/>
      <c r="AK101" s="37"/>
    </row>
    <row r="102">
      <c r="A102" t="s" s="41">
        <v>503</v>
      </c>
      <c r="B102" s="42"/>
      <c r="C102" s="43"/>
      <c r="D102" s="44"/>
      <c r="E102" s="45"/>
      <c r="F102" s="46"/>
      <c r="G102" s="47"/>
      <c r="H102" s="48"/>
      <c r="I102" s="49"/>
      <c r="J102" s="50"/>
      <c r="K102" s="51"/>
      <c r="L102" s="52"/>
      <c r="M102" t="n" s="53">
        <f>IF(M3&gt;=1,"P1 - B1","")</f>
        <v>0.0</v>
      </c>
      <c r="N102" t="n" s="54">
        <f>IF(M3&gt;=2,"P1 - B2","")</f>
        <v>0.0</v>
      </c>
      <c r="O102" t="n" s="55">
        <f>IF(M3&gt;=3,"P1 - B3","")</f>
        <v>0.0</v>
      </c>
      <c r="P102" t="n" s="56">
        <f>IF(M3&gt;=4,"P1 - B4","")</f>
        <v>0.0</v>
      </c>
      <c r="Q102" t="n" s="57">
        <f>IF(M3&gt;=5,"P1 - B5","")</f>
        <v>0.0</v>
      </c>
      <c r="R102" t="n" s="58">
        <f>IF(M3&gt;=6,"P1 - B6","")</f>
        <v>0.0</v>
      </c>
      <c r="S102" t="n" s="59">
        <f>IF(M3&gt;=7,"P1 - B7","")</f>
        <v>0.0</v>
      </c>
      <c r="T102" t="n" s="60">
        <f>IF(M3&gt;=8,"P1 - B8","")</f>
        <v>0.0</v>
      </c>
      <c r="U102" t="n" s="61">
        <f>IF(M3&gt;=9,"P1 - B9","")</f>
        <v>0.0</v>
      </c>
      <c r="V102" t="n" s="62">
        <f>IF(M3&gt;=10,"P1 - B10","")</f>
        <v>0.0</v>
      </c>
      <c r="W102" t="n" s="63">
        <f>IF(M3&gt;=11,"P1 - B11","")</f>
        <v>0.0</v>
      </c>
      <c r="X102" t="n" s="64">
        <f>IF(M3&gt;=12,"P1 - B12","")</f>
        <v>0.0</v>
      </c>
      <c r="Y102" t="n" s="65">
        <f>IF(M3&gt;=13,"P1 - B13","")</f>
        <v>0.0</v>
      </c>
      <c r="Z102" t="n" s="66">
        <f>IF(M3&gt;=14,"P1 - B14","")</f>
        <v>0.0</v>
      </c>
      <c r="AA102" t="n" s="67">
        <f>IF(M3&gt;=15,"P1 - B15","")</f>
        <v>0.0</v>
      </c>
      <c r="AB102" t="n" s="68">
        <f>IF(M3&gt;=16,"P1 - B16","")</f>
        <v>0.0</v>
      </c>
      <c r="AC102" t="n" s="69">
        <f>IF(M3&gt;=17,"P1 - B17","")</f>
        <v>0.0</v>
      </c>
      <c r="AD102" t="n" s="70">
        <f>IF(M3&gt;=18,"P1 - B18","")</f>
        <v>0.0</v>
      </c>
      <c r="AE102" t="n" s="71">
        <f>IF(M3&gt;=19,"P1 - B19","")</f>
        <v>0.0</v>
      </c>
      <c r="AF102" t="n" s="72">
        <f>IF(M3&gt;=20,"P1 - B20","")</f>
        <v>0.0</v>
      </c>
      <c r="AG102" t="n" s="73">
        <f>IF(M3&gt;=21,"P1 - B21","")</f>
        <v>0.0</v>
      </c>
      <c r="AH102" t="n" s="74">
        <f>IF(M3&gt;=22,"P1 - B22","")</f>
        <v>0.0</v>
      </c>
      <c r="AI102" t="n" s="75">
        <f>IF(M3&gt;=23,"P1 - B23","")</f>
        <v>0.0</v>
      </c>
      <c r="AJ102" t="n" s="76">
        <f>IF(M3&gt;=24,"P1 - B24","")</f>
        <v>0.0</v>
      </c>
      <c r="AK102" t="n" s="77">
        <f>IF(M3&gt;=25,"P1 - B25","")</f>
        <v>0.0</v>
      </c>
    </row>
    <row r="103">
      <c r="A103" t="s" s="79">
        <v>504</v>
      </c>
      <c r="B103" s="80"/>
      <c r="C103" s="81"/>
      <c r="D103" s="82"/>
      <c r="E103" s="83"/>
      <c r="F103" s="84"/>
      <c r="G103" s="85"/>
      <c r="H103" s="86"/>
      <c r="I103" s="87"/>
      <c r="J103" s="88"/>
      <c r="K103" s="89"/>
      <c r="L103" s="90"/>
    </row>
    <row r="104">
      <c r="A104" t="s" s="92">
        <v>505</v>
      </c>
      <c r="B104" s="93"/>
      <c r="C104" s="94"/>
      <c r="D104" s="95"/>
      <c r="E104" s="96"/>
      <c r="F104" s="97"/>
      <c r="G104" s="98"/>
      <c r="H104" s="99"/>
      <c r="I104" s="100"/>
      <c r="J104" s="101"/>
      <c r="K104" s="102"/>
      <c r="L104" s="103"/>
    </row>
    <row r="105">
      <c r="A105" t="s" s="105">
        <v>506</v>
      </c>
      <c r="B105" s="106"/>
      <c r="C105" s="107"/>
      <c r="D105" s="108"/>
      <c r="E105" s="109"/>
      <c r="F105" s="110"/>
      <c r="G105" s="111"/>
      <c r="H105" s="112"/>
      <c r="I105" s="113"/>
      <c r="J105" s="114"/>
      <c r="K105" s="115"/>
      <c r="L105" s="116"/>
    </row>
    <row r="106">
      <c r="A106" t="s" s="118">
        <v>507</v>
      </c>
      <c r="B106" s="119"/>
      <c r="C106" s="120"/>
      <c r="D106" s="121"/>
      <c r="E106" s="122"/>
      <c r="F106" s="123"/>
      <c r="G106" s="124"/>
      <c r="H106" s="125"/>
      <c r="I106" s="126"/>
      <c r="J106" s="127"/>
      <c r="K106" s="128"/>
      <c r="L106" s="129"/>
    </row>
    <row r="107" ht="8.0" customHeight="true">
      <c r="A107" s="37"/>
      <c r="B107" s="37"/>
      <c r="C107" s="37"/>
      <c r="D107" s="37"/>
      <c r="E107" s="37"/>
      <c r="F107" s="37"/>
      <c r="G107" s="37"/>
      <c r="H107" s="37"/>
      <c r="I107" s="37"/>
      <c r="J107" s="37"/>
      <c r="K107" s="37"/>
      <c r="L107" s="37"/>
      <c r="M107" s="37"/>
      <c r="N107" s="37"/>
      <c r="O107" s="37"/>
      <c r="P107" s="37"/>
      <c r="Q107" s="37"/>
      <c r="R107" s="37"/>
      <c r="S107" s="37"/>
      <c r="T107" s="37"/>
      <c r="U107" s="37"/>
      <c r="V107" s="37"/>
      <c r="W107" s="37"/>
      <c r="X107" s="37"/>
      <c r="Y107" s="37"/>
      <c r="Z107" s="37"/>
      <c r="AA107" s="37"/>
      <c r="AB107" s="37"/>
      <c r="AC107" s="37"/>
      <c r="AD107" s="37"/>
      <c r="AE107" s="37"/>
      <c r="AF107" s="37"/>
      <c r="AG107" s="37"/>
      <c r="AH107" s="37"/>
      <c r="AI107" s="37"/>
      <c r="AJ107" s="37"/>
      <c r="AK107" s="37"/>
    </row>
    <row r="108"/>
  </sheetData>
  <sheetProtection sheet="true" password="DFB5" selectLockedCells="false" selectUnlockedCells="false" formatCells="false" formatColumns="false" formatRows="false" insertColumns="true" insertRows="true" insertHyperlinks="true" deleteColumns="true" deleteRows="true" sort="true" autoFilter="true" pivotTables="true" objects="true" scenarios="true"/>
  <mergeCells count="12">
    <mergeCell ref="A1:L1"/>
    <mergeCell ref="A2:B2"/>
    <mergeCell ref="A3:C3"/>
    <mergeCell ref="I3:L3"/>
    <mergeCell ref="A4:L4"/>
    <mergeCell ref="A101:AK101"/>
    <mergeCell ref="A102:L102"/>
    <mergeCell ref="A103:L103"/>
    <mergeCell ref="A104:L104"/>
    <mergeCell ref="A105:L105"/>
    <mergeCell ref="A106:L106"/>
    <mergeCell ref="A107:AK107"/>
  </mergeCells>
  <conditionalFormatting sqref="K6">
    <cfRule type="expression" dxfId="0" priority="1">
      <formula>OR((J6 &lt;&gt; K6), (INT(J6) &lt;&gt; J6))</formula>
    </cfRule>
  </conditionalFormatting>
  <conditionalFormatting sqref="K7">
    <cfRule type="expression" dxfId="1" priority="2">
      <formula>OR((J7 &lt;&gt; K7), (INT(J7) &lt;&gt; J7))</formula>
    </cfRule>
  </conditionalFormatting>
  <conditionalFormatting sqref="K8">
    <cfRule type="expression" dxfId="2" priority="3">
      <formula>OR((J8 &lt;&gt; K8), (INT(J8) &lt;&gt; J8))</formula>
    </cfRule>
  </conditionalFormatting>
  <conditionalFormatting sqref="K9">
    <cfRule type="expression" dxfId="3" priority="4">
      <formula>OR((J9 &lt;&gt; K9), (INT(J9) &lt;&gt; J9))</formula>
    </cfRule>
  </conditionalFormatting>
  <conditionalFormatting sqref="K10">
    <cfRule type="expression" dxfId="4" priority="5">
      <formula>OR((J10 &lt;&gt; K10), (INT(J10) &lt;&gt; J10))</formula>
    </cfRule>
  </conditionalFormatting>
  <conditionalFormatting sqref="K11">
    <cfRule type="expression" dxfId="5" priority="6">
      <formula>OR((J11 &lt;&gt; K11), (INT(J11) &lt;&gt; J11))</formula>
    </cfRule>
  </conditionalFormatting>
  <conditionalFormatting sqref="K12">
    <cfRule type="expression" dxfId="6" priority="7">
      <formula>OR((J12 &lt;&gt; K12), (INT(J12) &lt;&gt; J12))</formula>
    </cfRule>
  </conditionalFormatting>
  <conditionalFormatting sqref="K13">
    <cfRule type="expression" dxfId="7" priority="8">
      <formula>OR((J13 &lt;&gt; K13), (INT(J13) &lt;&gt; J13))</formula>
    </cfRule>
  </conditionalFormatting>
  <conditionalFormatting sqref="K14">
    <cfRule type="expression" dxfId="8" priority="9">
      <formula>OR((J14 &lt;&gt; K14), (INT(J14) &lt;&gt; J14))</formula>
    </cfRule>
  </conditionalFormatting>
  <conditionalFormatting sqref="K15">
    <cfRule type="expression" dxfId="9" priority="10">
      <formula>OR((J15 &lt;&gt; K15), (INT(J15) &lt;&gt; J15))</formula>
    </cfRule>
  </conditionalFormatting>
  <conditionalFormatting sqref="K16">
    <cfRule type="expression" dxfId="10" priority="11">
      <formula>OR((J16 &lt;&gt; K16), (INT(J16) &lt;&gt; J16))</formula>
    </cfRule>
  </conditionalFormatting>
  <conditionalFormatting sqref="K17">
    <cfRule type="expression" dxfId="11" priority="12">
      <formula>OR((J17 &lt;&gt; K17), (INT(J17) &lt;&gt; J17))</formula>
    </cfRule>
  </conditionalFormatting>
  <conditionalFormatting sqref="K18">
    <cfRule type="expression" dxfId="12" priority="13">
      <formula>OR((J18 &lt;&gt; K18), (INT(J18) &lt;&gt; J18))</formula>
    </cfRule>
  </conditionalFormatting>
  <conditionalFormatting sqref="K19">
    <cfRule type="expression" dxfId="13" priority="14">
      <formula>OR((J19 &lt;&gt; K19), (INT(J19) &lt;&gt; J19))</formula>
    </cfRule>
  </conditionalFormatting>
  <conditionalFormatting sqref="K20">
    <cfRule type="expression" dxfId="14" priority="15">
      <formula>OR((J20 &lt;&gt; K20), (INT(J20) &lt;&gt; J20))</formula>
    </cfRule>
  </conditionalFormatting>
  <conditionalFormatting sqref="K21">
    <cfRule type="expression" dxfId="15" priority="16">
      <formula>OR((J21 &lt;&gt; K21), (INT(J21) &lt;&gt; J21))</formula>
    </cfRule>
  </conditionalFormatting>
  <conditionalFormatting sqref="K22">
    <cfRule type="expression" dxfId="16" priority="17">
      <formula>OR((J22 &lt;&gt; K22), (INT(J22) &lt;&gt; J22))</formula>
    </cfRule>
  </conditionalFormatting>
  <conditionalFormatting sqref="K23">
    <cfRule type="expression" dxfId="17" priority="18">
      <formula>OR((J23 &lt;&gt; K23), (INT(J23) &lt;&gt; J23))</formula>
    </cfRule>
  </conditionalFormatting>
  <conditionalFormatting sqref="K24">
    <cfRule type="expression" dxfId="18" priority="19">
      <formula>OR((J24 &lt;&gt; K24), (INT(J24) &lt;&gt; J24))</formula>
    </cfRule>
  </conditionalFormatting>
  <conditionalFormatting sqref="K25">
    <cfRule type="expression" dxfId="19" priority="20">
      <formula>OR((J25 &lt;&gt; K25), (INT(J25) &lt;&gt; J25))</formula>
    </cfRule>
  </conditionalFormatting>
  <conditionalFormatting sqref="K26">
    <cfRule type="expression" dxfId="20" priority="21">
      <formula>OR((J26 &lt;&gt; K26), (INT(J26) &lt;&gt; J26))</formula>
    </cfRule>
  </conditionalFormatting>
  <conditionalFormatting sqref="K27">
    <cfRule type="expression" dxfId="21" priority="22">
      <formula>OR((J27 &lt;&gt; K27), (INT(J27) &lt;&gt; J27))</formula>
    </cfRule>
  </conditionalFormatting>
  <conditionalFormatting sqref="K28">
    <cfRule type="expression" dxfId="22" priority="23">
      <formula>OR((J28 &lt;&gt; K28), (INT(J28) &lt;&gt; J28))</formula>
    </cfRule>
  </conditionalFormatting>
  <conditionalFormatting sqref="K29">
    <cfRule type="expression" dxfId="23" priority="24">
      <formula>OR((J29 &lt;&gt; K29), (INT(J29) &lt;&gt; J29))</formula>
    </cfRule>
  </conditionalFormatting>
  <conditionalFormatting sqref="K30">
    <cfRule type="expression" dxfId="24" priority="25">
      <formula>OR((J30 &lt;&gt; K30), (INT(J30) &lt;&gt; J30))</formula>
    </cfRule>
  </conditionalFormatting>
  <conditionalFormatting sqref="K31">
    <cfRule type="expression" dxfId="25" priority="26">
      <formula>OR((J31 &lt;&gt; K31), (INT(J31) &lt;&gt; J31))</formula>
    </cfRule>
  </conditionalFormatting>
  <conditionalFormatting sqref="K32">
    <cfRule type="expression" dxfId="26" priority="27">
      <formula>OR((J32 &lt;&gt; K32), (INT(J32) &lt;&gt; J32))</formula>
    </cfRule>
  </conditionalFormatting>
  <conditionalFormatting sqref="K33">
    <cfRule type="expression" dxfId="27" priority="28">
      <formula>OR((J33 &lt;&gt; K33), (INT(J33) &lt;&gt; J33))</formula>
    </cfRule>
  </conditionalFormatting>
  <conditionalFormatting sqref="K34">
    <cfRule type="expression" dxfId="28" priority="29">
      <formula>OR((J34 &lt;&gt; K34), (INT(J34) &lt;&gt; J34))</formula>
    </cfRule>
  </conditionalFormatting>
  <conditionalFormatting sqref="K35">
    <cfRule type="expression" dxfId="29" priority="30">
      <formula>OR((J35 &lt;&gt; K35), (INT(J35) &lt;&gt; J35))</formula>
    </cfRule>
  </conditionalFormatting>
  <conditionalFormatting sqref="K36">
    <cfRule type="expression" dxfId="30" priority="31">
      <formula>OR((J36 &lt;&gt; K36), (INT(J36) &lt;&gt; J36))</formula>
    </cfRule>
  </conditionalFormatting>
  <conditionalFormatting sqref="K37">
    <cfRule type="expression" dxfId="31" priority="32">
      <formula>OR((J37 &lt;&gt; K37), (INT(J37) &lt;&gt; J37))</formula>
    </cfRule>
  </conditionalFormatting>
  <conditionalFormatting sqref="K38">
    <cfRule type="expression" dxfId="32" priority="33">
      <formula>OR((J38 &lt;&gt; K38), (INT(J38) &lt;&gt; J38))</formula>
    </cfRule>
  </conditionalFormatting>
  <conditionalFormatting sqref="K39">
    <cfRule type="expression" dxfId="33" priority="34">
      <formula>OR((J39 &lt;&gt; K39), (INT(J39) &lt;&gt; J39))</formula>
    </cfRule>
  </conditionalFormatting>
  <conditionalFormatting sqref="K40">
    <cfRule type="expression" dxfId="34" priority="35">
      <formula>OR((J40 &lt;&gt; K40), (INT(J40) &lt;&gt; J40))</formula>
    </cfRule>
  </conditionalFormatting>
  <conditionalFormatting sqref="K41">
    <cfRule type="expression" dxfId="35" priority="36">
      <formula>OR((J41 &lt;&gt; K41), (INT(J41) &lt;&gt; J41))</formula>
    </cfRule>
  </conditionalFormatting>
  <conditionalFormatting sqref="K42">
    <cfRule type="expression" dxfId="36" priority="37">
      <formula>OR((J42 &lt;&gt; K42), (INT(J42) &lt;&gt; J42))</formula>
    </cfRule>
  </conditionalFormatting>
  <conditionalFormatting sqref="K43">
    <cfRule type="expression" dxfId="37" priority="38">
      <formula>OR((J43 &lt;&gt; K43), (INT(J43) &lt;&gt; J43))</formula>
    </cfRule>
  </conditionalFormatting>
  <conditionalFormatting sqref="K44">
    <cfRule type="expression" dxfId="38" priority="39">
      <formula>OR((J44 &lt;&gt; K44), (INT(J44) &lt;&gt; J44))</formula>
    </cfRule>
  </conditionalFormatting>
  <conditionalFormatting sqref="K45">
    <cfRule type="expression" dxfId="39" priority="40">
      <formula>OR((J45 &lt;&gt; K45), (INT(J45) &lt;&gt; J45))</formula>
    </cfRule>
  </conditionalFormatting>
  <conditionalFormatting sqref="K46">
    <cfRule type="expression" dxfId="40" priority="41">
      <formula>OR((J46 &lt;&gt; K46), (INT(J46) &lt;&gt; J46))</formula>
    </cfRule>
  </conditionalFormatting>
  <conditionalFormatting sqref="K47">
    <cfRule type="expression" dxfId="41" priority="42">
      <formula>OR((J47 &lt;&gt; K47), (INT(J47) &lt;&gt; J47))</formula>
    </cfRule>
  </conditionalFormatting>
  <conditionalFormatting sqref="K48">
    <cfRule type="expression" dxfId="42" priority="43">
      <formula>OR((J48 &lt;&gt; K48), (INT(J48) &lt;&gt; J48))</formula>
    </cfRule>
  </conditionalFormatting>
  <conditionalFormatting sqref="K49">
    <cfRule type="expression" dxfId="43" priority="44">
      <formula>OR((J49 &lt;&gt; K49), (INT(J49) &lt;&gt; J49))</formula>
    </cfRule>
  </conditionalFormatting>
  <conditionalFormatting sqref="K50">
    <cfRule type="expression" dxfId="44" priority="45">
      <formula>OR((J50 &lt;&gt; K50), (INT(J50) &lt;&gt; J50))</formula>
    </cfRule>
  </conditionalFormatting>
  <conditionalFormatting sqref="K51">
    <cfRule type="expression" dxfId="45" priority="46">
      <formula>OR((J51 &lt;&gt; K51), (INT(J51) &lt;&gt; J51))</formula>
    </cfRule>
  </conditionalFormatting>
  <conditionalFormatting sqref="K52">
    <cfRule type="expression" dxfId="46" priority="47">
      <formula>OR((J52 &lt;&gt; K52), (INT(J52) &lt;&gt; J52))</formula>
    </cfRule>
  </conditionalFormatting>
  <conditionalFormatting sqref="K53">
    <cfRule type="expression" dxfId="47" priority="48">
      <formula>OR((J53 &lt;&gt; K53), (INT(J53) &lt;&gt; J53))</formula>
    </cfRule>
  </conditionalFormatting>
  <conditionalFormatting sqref="K54">
    <cfRule type="expression" dxfId="48" priority="49">
      <formula>OR((J54 &lt;&gt; K54), (INT(J54) &lt;&gt; J54))</formula>
    </cfRule>
  </conditionalFormatting>
  <conditionalFormatting sqref="K55">
    <cfRule type="expression" dxfId="49" priority="50">
      <formula>OR((J55 &lt;&gt; K55), (INT(J55) &lt;&gt; J55))</formula>
    </cfRule>
  </conditionalFormatting>
  <conditionalFormatting sqref="K56">
    <cfRule type="expression" dxfId="50" priority="51">
      <formula>OR((J56 &lt;&gt; K56), (INT(J56) &lt;&gt; J56))</formula>
    </cfRule>
  </conditionalFormatting>
  <conditionalFormatting sqref="K57">
    <cfRule type="expression" dxfId="51" priority="52">
      <formula>OR((J57 &lt;&gt; K57), (INT(J57) &lt;&gt; J57))</formula>
    </cfRule>
  </conditionalFormatting>
  <conditionalFormatting sqref="K58">
    <cfRule type="expression" dxfId="52" priority="53">
      <formula>OR((J58 &lt;&gt; K58), (INT(J58) &lt;&gt; J58))</formula>
    </cfRule>
  </conditionalFormatting>
  <conditionalFormatting sqref="K59">
    <cfRule type="expression" dxfId="53" priority="54">
      <formula>OR((J59 &lt;&gt; K59), (INT(J59) &lt;&gt; J59))</formula>
    </cfRule>
  </conditionalFormatting>
  <conditionalFormatting sqref="K60">
    <cfRule type="expression" dxfId="54" priority="55">
      <formula>OR((J60 &lt;&gt; K60), (INT(J60) &lt;&gt; J60))</formula>
    </cfRule>
  </conditionalFormatting>
  <conditionalFormatting sqref="K61">
    <cfRule type="expression" dxfId="55" priority="56">
      <formula>OR((J61 &lt;&gt; K61), (INT(J61) &lt;&gt; J61))</formula>
    </cfRule>
  </conditionalFormatting>
  <conditionalFormatting sqref="K62">
    <cfRule type="expression" dxfId="56" priority="57">
      <formula>OR((J62 &lt;&gt; K62), (INT(J62) &lt;&gt; J62))</formula>
    </cfRule>
  </conditionalFormatting>
  <conditionalFormatting sqref="K63">
    <cfRule type="expression" dxfId="57" priority="58">
      <formula>OR((J63 &lt;&gt; K63), (INT(J63) &lt;&gt; J63))</formula>
    </cfRule>
  </conditionalFormatting>
  <conditionalFormatting sqref="K64">
    <cfRule type="expression" dxfId="58" priority="59">
      <formula>OR((J64 &lt;&gt; K64), (INT(J64) &lt;&gt; J64))</formula>
    </cfRule>
  </conditionalFormatting>
  <conditionalFormatting sqref="K65">
    <cfRule type="expression" dxfId="59" priority="60">
      <formula>OR((J65 &lt;&gt; K65), (INT(J65) &lt;&gt; J65))</formula>
    </cfRule>
  </conditionalFormatting>
  <conditionalFormatting sqref="K66">
    <cfRule type="expression" dxfId="60" priority="61">
      <formula>OR((J66 &lt;&gt; K66), (INT(J66) &lt;&gt; J66))</formula>
    </cfRule>
  </conditionalFormatting>
  <conditionalFormatting sqref="K67">
    <cfRule type="expression" dxfId="61" priority="62">
      <formula>OR((J67 &lt;&gt; K67), (INT(J67) &lt;&gt; J67))</formula>
    </cfRule>
  </conditionalFormatting>
  <conditionalFormatting sqref="K68">
    <cfRule type="expression" dxfId="62" priority="63">
      <formula>OR((J68 &lt;&gt; K68), (INT(J68) &lt;&gt; J68))</formula>
    </cfRule>
  </conditionalFormatting>
  <conditionalFormatting sqref="K69">
    <cfRule type="expression" dxfId="63" priority="64">
      <formula>OR((J69 &lt;&gt; K69), (INT(J69) &lt;&gt; J69))</formula>
    </cfRule>
  </conditionalFormatting>
  <conditionalFormatting sqref="K70">
    <cfRule type="expression" dxfId="64" priority="65">
      <formula>OR((J70 &lt;&gt; K70), (INT(J70) &lt;&gt; J70))</formula>
    </cfRule>
  </conditionalFormatting>
  <conditionalFormatting sqref="K71">
    <cfRule type="expression" dxfId="65" priority="66">
      <formula>OR((J71 &lt;&gt; K71), (INT(J71) &lt;&gt; J71))</formula>
    </cfRule>
  </conditionalFormatting>
  <conditionalFormatting sqref="K72">
    <cfRule type="expression" dxfId="66" priority="67">
      <formula>OR((J72 &lt;&gt; K72), (INT(J72) &lt;&gt; J72))</formula>
    </cfRule>
  </conditionalFormatting>
  <conditionalFormatting sqref="K73">
    <cfRule type="expression" dxfId="67" priority="68">
      <formula>OR((J73 &lt;&gt; K73), (INT(J73) &lt;&gt; J73))</formula>
    </cfRule>
  </conditionalFormatting>
  <conditionalFormatting sqref="K74">
    <cfRule type="expression" dxfId="68" priority="69">
      <formula>OR((J74 &lt;&gt; K74), (INT(J74) &lt;&gt; J74))</formula>
    </cfRule>
  </conditionalFormatting>
  <conditionalFormatting sqref="K75">
    <cfRule type="expression" dxfId="69" priority="70">
      <formula>OR((J75 &lt;&gt; K75), (INT(J75) &lt;&gt; J75))</formula>
    </cfRule>
  </conditionalFormatting>
  <conditionalFormatting sqref="K76">
    <cfRule type="expression" dxfId="70" priority="71">
      <formula>OR((J76 &lt;&gt; K76), (INT(J76) &lt;&gt; J76))</formula>
    </cfRule>
  </conditionalFormatting>
  <conditionalFormatting sqref="K77">
    <cfRule type="expression" dxfId="71" priority="72">
      <formula>OR((J77 &lt;&gt; K77), (INT(J77) &lt;&gt; J77))</formula>
    </cfRule>
  </conditionalFormatting>
  <conditionalFormatting sqref="K78">
    <cfRule type="expression" dxfId="72" priority="73">
      <formula>OR((J78 &lt;&gt; K78), (INT(J78) &lt;&gt; J78))</formula>
    </cfRule>
  </conditionalFormatting>
  <conditionalFormatting sqref="K79">
    <cfRule type="expression" dxfId="73" priority="74">
      <formula>OR((J79 &lt;&gt; K79), (INT(J79) &lt;&gt; J79))</formula>
    </cfRule>
  </conditionalFormatting>
  <conditionalFormatting sqref="K80">
    <cfRule type="expression" dxfId="74" priority="75">
      <formula>OR((J80 &lt;&gt; K80), (INT(J80) &lt;&gt; J80))</formula>
    </cfRule>
  </conditionalFormatting>
  <conditionalFormatting sqref="K81">
    <cfRule type="expression" dxfId="75" priority="76">
      <formula>OR((J81 &lt;&gt; K81), (INT(J81) &lt;&gt; J81))</formula>
    </cfRule>
  </conditionalFormatting>
  <conditionalFormatting sqref="K82">
    <cfRule type="expression" dxfId="76" priority="77">
      <formula>OR((J82 &lt;&gt; K82), (INT(J82) &lt;&gt; J82))</formula>
    </cfRule>
  </conditionalFormatting>
  <conditionalFormatting sqref="K83">
    <cfRule type="expression" dxfId="77" priority="78">
      <formula>OR((J83 &lt;&gt; K83), (INT(J83) &lt;&gt; J83))</formula>
    </cfRule>
  </conditionalFormatting>
  <conditionalFormatting sqref="K84">
    <cfRule type="expression" dxfId="78" priority="79">
      <formula>OR((J84 &lt;&gt; K84), (INT(J84) &lt;&gt; J84))</formula>
    </cfRule>
  </conditionalFormatting>
  <conditionalFormatting sqref="K85">
    <cfRule type="expression" dxfId="79" priority="80">
      <formula>OR((J85 &lt;&gt; K85), (INT(J85) &lt;&gt; J85))</formula>
    </cfRule>
  </conditionalFormatting>
  <conditionalFormatting sqref="K86">
    <cfRule type="expression" dxfId="80" priority="81">
      <formula>OR((J86 &lt;&gt; K86), (INT(J86) &lt;&gt; J86))</formula>
    </cfRule>
  </conditionalFormatting>
  <conditionalFormatting sqref="K87">
    <cfRule type="expression" dxfId="81" priority="82">
      <formula>OR((J87 &lt;&gt; K87), (INT(J87) &lt;&gt; J87))</formula>
    </cfRule>
  </conditionalFormatting>
  <conditionalFormatting sqref="K88">
    <cfRule type="expression" dxfId="82" priority="83">
      <formula>OR((J88 &lt;&gt; K88), (INT(J88) &lt;&gt; J88))</formula>
    </cfRule>
  </conditionalFormatting>
  <conditionalFormatting sqref="K89">
    <cfRule type="expression" dxfId="83" priority="84">
      <formula>OR((J89 &lt;&gt; K89), (INT(J89) &lt;&gt; J89))</formula>
    </cfRule>
  </conditionalFormatting>
  <conditionalFormatting sqref="K90">
    <cfRule type="expression" dxfId="84" priority="85">
      <formula>OR((J90 &lt;&gt; K90), (INT(J90) &lt;&gt; J90))</formula>
    </cfRule>
  </conditionalFormatting>
  <conditionalFormatting sqref="K91">
    <cfRule type="expression" dxfId="85" priority="86">
      <formula>OR((J91 &lt;&gt; K91), (INT(J91) &lt;&gt; J91))</formula>
    </cfRule>
  </conditionalFormatting>
  <conditionalFormatting sqref="K92">
    <cfRule type="expression" dxfId="86" priority="87">
      <formula>OR((J92 &lt;&gt; K92), (INT(J92) &lt;&gt; J92))</formula>
    </cfRule>
  </conditionalFormatting>
  <conditionalFormatting sqref="K93">
    <cfRule type="expression" dxfId="87" priority="88">
      <formula>OR((J93 &lt;&gt; K93), (INT(J93) &lt;&gt; J93))</formula>
    </cfRule>
  </conditionalFormatting>
  <conditionalFormatting sqref="K94">
    <cfRule type="expression" dxfId="88" priority="89">
      <formula>OR((J94 &lt;&gt; K94), (INT(J94) &lt;&gt; J94))</formula>
    </cfRule>
  </conditionalFormatting>
  <conditionalFormatting sqref="K95">
    <cfRule type="expression" dxfId="89" priority="90">
      <formula>OR((J95 &lt;&gt; K95), (INT(J95) &lt;&gt; J95))</formula>
    </cfRule>
  </conditionalFormatting>
  <conditionalFormatting sqref="K96">
    <cfRule type="expression" dxfId="90" priority="91">
      <formula>OR((J96 &lt;&gt; K96), (INT(J96) &lt;&gt; J96))</formula>
    </cfRule>
  </conditionalFormatting>
  <conditionalFormatting sqref="K97">
    <cfRule type="expression" dxfId="91" priority="92">
      <formula>OR((J97 &lt;&gt; K97), (INT(J97) &lt;&gt; J97))</formula>
    </cfRule>
  </conditionalFormatting>
  <conditionalFormatting sqref="K98">
    <cfRule type="expression" dxfId="92" priority="93">
      <formula>OR((J98 &lt;&gt; K98), (INT(J98) &lt;&gt; J98))</formula>
    </cfRule>
  </conditionalFormatting>
  <conditionalFormatting sqref="K99">
    <cfRule type="expression" dxfId="93" priority="94">
      <formula>OR((J99 &lt;&gt; K99), (INT(J99) &lt;&gt; J99))</formula>
    </cfRule>
  </conditionalFormatting>
  <conditionalFormatting sqref="K100">
    <cfRule type="expression" dxfId="94" priority="95">
      <formula>OR((J100 &lt;&gt; K100), (INT(J100) &lt;&gt; J100))</formula>
    </cfRule>
  </conditionalFormatting>
  <dataValidations count="3">
    <dataValidation type="whole" operator="between" sqref="M3" allowBlank="true" errorStyle="stop" showErrorMessage="true" errorTitle="Validation error" error="Enter a whole number between 1 and 25">
      <formula1>1</formula1>
      <formula2>25</formula2>
    </dataValidation>
    <dataValidation type="whole" operator="greaterThanOrEqual" sqref="M6:M101 N6:N101 O6:O101 P6:P101 Q6:Q101 R6:R101 S6:S101 T6:T101 U6:U101 V6:V101 W6:W101 X6:X101 Y6:Y101 Z6:Z101 AA6:AA101 AB6:AB101 AC6:AC101 AD6:AD101 AE6:AE101 AF6:AF101 AG6:AG101 AH6:AH101 AI6:AI101 AJ6:AJ101 AK6:AK101" allowBlank="true" errorStyle="stop" showErrorMessage="true" errorTitle="Validation error" error="Enter a whole number greater than or equal to 0">
      <formula1>0</formula1>
    </dataValidation>
    <dataValidation type="decimal" operator="greaterThan" sqref="M103:M106 N103:N106 O103:O106 P103:P106 Q103:Q106 R103:R106 S103:S106 T103:T106 U103:U106 V103:V106 W103:W106 X103:X106 Y103:Y106 Z103:Z106 AA103:AA106 AB103:AB106 AC103:AC106 AD103:AD106 AE103:AE106 AF103:AF106 AG103:AG106 AH103:AH106 AI103:AI106 AJ103:AJ106 AK103:AK106" allowBlank="true" errorStyle="stop" showErrorMessage="true" errorTitle="Validation error" error="Enter a number greater than 0">
      <formula1>0.0</formula1>
    </dataValidation>
  </dataValidations>
  <pageMargins bottom="0.75" footer="0.3" header="0.3" left="0.7" right="0.7" top="0.75"/>
</worksheet>
</file>

<file path=xl/worksheets/sheet3.xml><?xml version="1.0" encoding="utf-8"?>
<worksheet xmlns="http://schemas.openxmlformats.org/spreadsheetml/2006/main">
  <dimension ref="A1:B6"/>
  <sheetViews>
    <sheetView workbookViewId="0"/>
  </sheetViews>
  <sheetFormatPr defaultRowHeight="15.0"/>
  <cols>
    <col min="1" max="1" width="25.0" customWidth="true"/>
    <col min="2" max="2" width="25.0" customWidth="true"/>
  </cols>
  <sheetData>
    <row r="1">
      <c r="A1" t="s" s="130">
        <v>508</v>
      </c>
      <c r="B1" t="s" s="131">
        <v>509</v>
      </c>
    </row>
    <row r="2">
      <c r="A2" t="s" s="132">
        <v>510</v>
      </c>
      <c r="B2" t="s" s="133">
        <v>511</v>
      </c>
    </row>
    <row r="3">
      <c r="A3" t="s" s="134">
        <v>512</v>
      </c>
      <c r="B3" t="s" s="135">
        <v>513</v>
      </c>
    </row>
    <row r="4">
      <c r="A4" t="s" s="136">
        <v>514</v>
      </c>
      <c r="B4" t="s" s="137">
        <v>515</v>
      </c>
    </row>
    <row r="5">
      <c r="A5" t="s" s="138">
        <v>516</v>
      </c>
      <c r="B5" t="n" s="139">
        <v>1.0</v>
      </c>
    </row>
    <row r="6"/>
  </sheetData>
  <sheetProtection password="DFB5"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2025-03-27T08:57:53Z</dcterms:created>
  <dc:creator>Apache POI</dc:creator>
</cp:coreProperties>
</file>