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Instructions" r:id="rId3" sheetId="1"/>
    <sheet name="Box packing information" r:id="rId4" sheetId="2"/>
    <sheet name="Metadata" r:id="rId5" sheetId="3"/>
  </sheets>
</workbook>
</file>

<file path=xl/sharedStrings.xml><?xml version="1.0" encoding="utf-8"?>
<sst xmlns="http://schemas.openxmlformats.org/spreadsheetml/2006/main" count="1110" uniqueCount="637">
  <si>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</si>
  <si>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</si>
  <si>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</si>
  <si>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</si>
  <si>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</si>
  <si>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</si>
  <si>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</si>
  <si>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</si>
  <si>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</si>
  <si>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Provide the box details for this pack group below. See the instructions sheet if you have questions.</t>
  </si>
  <si>
    <t>Pack group: 1</t>
  </si>
  <si>
    <t>pg5d3eeb91-80e9-453a-9d02-028a610dc770</t>
  </si>
  <si>
    <t>Total SKUs: 119 (728 units)</t>
  </si>
  <si>
    <t>Total box count:</t>
  </si>
  <si>
    <t>SKU</t>
  </si>
  <si>
    <t xml:space="preserve">Product title </t>
  </si>
  <si>
    <t>Id</t>
  </si>
  <si>
    <t>ASIN</t>
  </si>
  <si>
    <t>FNSKU</t>
  </si>
  <si>
    <t>Condition</t>
  </si>
  <si>
    <t>Prep type</t>
  </si>
  <si>
    <t>Who preps units?</t>
  </si>
  <si>
    <t>Who labels units?</t>
  </si>
  <si>
    <t>Expected quantity</t>
  </si>
  <si>
    <t>Boxed quantity</t>
  </si>
  <si>
    <t>8757743</t>
  </si>
  <si>
    <t>Decrum Sarcastic Tshirts for Men - Mens Funny Gym Graphic Tees [40007014-AQ] | Installing Muscle, L</t>
  </si>
  <si>
    <t>pk8af3be5c-50e5-4492-a504-08d6c92f977e</t>
  </si>
  <si>
    <t>B07K6QMLVB</t>
  </si>
  <si>
    <t>X001Y27BT7</t>
  </si>
  <si>
    <t>NewItem</t>
  </si>
  <si>
    <t>Labeling,Poly bagging</t>
  </si>
  <si>
    <t>By seller</t>
  </si>
  <si>
    <t>88554470</t>
  </si>
  <si>
    <t>Decrum Funny T Shirts for Men Adult Humor - Mens Graphic Tees [40007012-AC] | Drnk, S</t>
  </si>
  <si>
    <t>pk2d634541-05f5-4b71-a70f-85c12e312aad</t>
  </si>
  <si>
    <t>B07KQ7Q46R</t>
  </si>
  <si>
    <t>X001YM2YQR</t>
  </si>
  <si>
    <t>88554472</t>
  </si>
  <si>
    <t>Decrum Funny Mens Shirts - Humor Sarcasm Tshirts for Men [40007014-AC] | Drunk, L</t>
  </si>
  <si>
    <t>pk8a3eb20c-27ca-4385-ba73-0d66679f6ac3</t>
  </si>
  <si>
    <t>B07KQ8T28G</t>
  </si>
  <si>
    <t>X001YL0IB1</t>
  </si>
  <si>
    <t>96534461</t>
  </si>
  <si>
    <t>Decrum I m Moms Favorite Shirt Funny Brother Gift - Funny Graphic Tees for Men [40007013-AO] | Mom Favrite, M</t>
  </si>
  <si>
    <t>pkfe2b009a-912f-430b-b07b-26771433208b</t>
  </si>
  <si>
    <t>B07KTZR6J1</t>
  </si>
  <si>
    <t>X001YRKHQV</t>
  </si>
  <si>
    <t>96534462</t>
  </si>
  <si>
    <t>Decrum Graphic Tees Men Funny Favorite Child Gifts - Mens Sarcastic T Shirts [40007014-AO] | Mom Favrite, L</t>
  </si>
  <si>
    <t>pke1da36dd-5afd-4aff-bd4c-01ba6d8abfa4</t>
  </si>
  <si>
    <t>B07KTXX5LT</t>
  </si>
  <si>
    <t>X001YR50CH</t>
  </si>
  <si>
    <t>96534467</t>
  </si>
  <si>
    <t>Decrum Graphic Tees Men Funny Siblings - Mens Sarcastic T Shirts [40007024-AO] | Mom Favrite, L</t>
  </si>
  <si>
    <t>pke0ceb875-9f19-4aec-9229-aa7eaca99d33</t>
  </si>
  <si>
    <t>B07MSNC3FQ</t>
  </si>
  <si>
    <t>X0020JPOKB</t>
  </si>
  <si>
    <t>96534887</t>
  </si>
  <si>
    <t>Decrum Funny Tshirts Shirts for Women Daughter Causal I'm Moms Favorite T Shirt [40021024-AO] | Mom Favrite, L</t>
  </si>
  <si>
    <t>pk83391bae-1682-4194-b167-8bb1a73566eb</t>
  </si>
  <si>
    <t>B07MCCPF4L</t>
  </si>
  <si>
    <t>X0020KIN1H</t>
  </si>
  <si>
    <t>DE-BFirstMommyMTS-XXL</t>
  </si>
  <si>
    <t>Decrum Funny Pregnancy Shirts - Pregnancy Outfits for Expecting Mom Gifts [40022016-AL] | Black, XXL</t>
  </si>
  <si>
    <t>pkf3cc053c-6477-48ad-9a54-aa25871ceaf4</t>
  </si>
  <si>
    <t>B083QJYZ2J</t>
  </si>
  <si>
    <t>X002FMJ7GF</t>
  </si>
  <si>
    <t>DE-COMNGSOONW-S</t>
  </si>
  <si>
    <t>Mummy Womens Black Maternity Tshirt Scrub - Work Maternity Tunic [40022012-AK] | Black, S</t>
  </si>
  <si>
    <t>pk6ba6a896-00c9-4a5e-9ec1-dd52110dd517</t>
  </si>
  <si>
    <t>B07QMN33XP</t>
  </si>
  <si>
    <t>X0024AF8JN</t>
  </si>
  <si>
    <t>DE-GrenStrpdCrwNckSHS-XL</t>
  </si>
  <si>
    <t>Decrum Mens Green T-Shirt Stripe Casual Jersey - Short Sleeve St Patricks Day Men [40014035] | Green, XL</t>
  </si>
  <si>
    <t>pk4f8961a5-e350-461d-a2d3-fcdac047f948</t>
  </si>
  <si>
    <t>B094CQ87L3</t>
  </si>
  <si>
    <t>X002W6S0OT</t>
  </si>
  <si>
    <t>DE-HRTNDFOOTW-L</t>
  </si>
  <si>
    <t>Black Maternity Shirt - Pregancy Gift for First Time Mom [40022014-AM] | Heart and Foot, L</t>
  </si>
  <si>
    <t>pk4c9ff98c-c7a5-412f-b987-425a74af12e1</t>
  </si>
  <si>
    <t>B07QRT9G9B</t>
  </si>
  <si>
    <t>X0024CCNJ9</t>
  </si>
  <si>
    <t>DE-HRTNDFOOTW-M</t>
  </si>
  <si>
    <t>Black Baby Announcement Shirt - Pregnancy Clothes for Women [40022013-AM] | Heart and Foot, M</t>
  </si>
  <si>
    <t>pkfe59aabe-067e-459f-ac00-fdd9c699cd96</t>
  </si>
  <si>
    <t>B07QNLG7YZ</t>
  </si>
  <si>
    <t>X0024CCLA5</t>
  </si>
  <si>
    <t>DE-LGS-RoundRed-L</t>
  </si>
  <si>
    <t>Decrum Mens Long Sleeve Shirt - Soft Comfy Crew Neck Tshirts for Men [40008024] | LGS RedPlain, L</t>
  </si>
  <si>
    <t>pk5fd86c81-58c0-43b3-bb0d-2a1e4318bb5f</t>
  </si>
  <si>
    <t>B08DJ5CWMM</t>
  </si>
  <si>
    <t>X002LJ5RHF</t>
  </si>
  <si>
    <t>DE-LGS-RoundRed-M</t>
  </si>
  <si>
    <t>Decrum Mens Full Sleeve Shirts - Soft Long Sleeve T Shirt Men [40008023] | LGS RedPlain, M</t>
  </si>
  <si>
    <t>pk2c3d3c02-fea9-4332-a85d-56ca86c50dcb</t>
  </si>
  <si>
    <t>B08DJ5LBR8</t>
  </si>
  <si>
    <t>X002LJ5RI9</t>
  </si>
  <si>
    <t>DE-LGS-RoundRed-S</t>
  </si>
  <si>
    <t>Decrum Mens Crewneck T Shirts - Casual Red Long Sleeve Shirt Men [40008022] | LGS RedPlain, S</t>
  </si>
  <si>
    <t>pk1c041c57-9d4e-4f91-9ba7-682e586fc3ef</t>
  </si>
  <si>
    <t>B08DJ6WZY6</t>
  </si>
  <si>
    <t>X002LJ0Q5X</t>
  </si>
  <si>
    <t>DE-LGS2ToneVNckMrn-XXL</t>
  </si>
  <si>
    <t>Decrum Maroon Tshirt Men - Mens Long Sleeve T Shirts [40105066] (N) | LGS Maroon, XXL</t>
  </si>
  <si>
    <t>pk67637ef6-6564-460f-90f9-c3f2382a7eed</t>
  </si>
  <si>
    <t>B0BS3N4W9S</t>
  </si>
  <si>
    <t>X003M5E2EV</t>
  </si>
  <si>
    <t>DE-LGSMRagSet26-L</t>
  </si>
  <si>
    <t>Decrum Long Sleeve Raglan Shirt Men - Pack of Baseball Shirts Baseball Pullovers for Men | [4BUN00264] Pack of 3, L</t>
  </si>
  <si>
    <t>pk8f7543ef-c39a-45d3-b6be-a5f155f330a7</t>
  </si>
  <si>
    <t>B0C3M54F9D</t>
  </si>
  <si>
    <t>X003SX5UOD</t>
  </si>
  <si>
    <t>DE-LGSMRagSet26-XL</t>
  </si>
  <si>
    <t>Decrum 3/4 Sleeve Mens Active Shirts Pack - Full Sleeve Raglan Shirts for Men | [4BUN00265] Pack of 3, XL</t>
  </si>
  <si>
    <t>pke624213f-8ca6-4ce9-8b82-01f1e04bad4f</t>
  </si>
  <si>
    <t>B0C3M7VY6D</t>
  </si>
  <si>
    <t>X003SXF8J5</t>
  </si>
  <si>
    <t>DE-LGSMRagSet27Nw-S</t>
  </si>
  <si>
    <t>Decrum Raglan Shirt Men Multipack - Slim Fit T Shirt Baseball Style Shirts for Men | [4BUN00272] Pack of 3, S</t>
  </si>
  <si>
    <t>pk3ad16c76-0bc8-4f24-a031-c82d44264526</t>
  </si>
  <si>
    <t>B0D86ZCNH6</t>
  </si>
  <si>
    <t>X004AR46WN</t>
  </si>
  <si>
    <t>DE-LGSMRagSet28NEW-S</t>
  </si>
  <si>
    <t>Decrum Long Sleeve Raglan Shirt Mens Multipack - Slim Fit T Shirt Baseball Style Shirts for Men | [4BUN00282] Pack of 3, S</t>
  </si>
  <si>
    <t>pk836b7b9c-b7c4-4cf1-8b73-3ae7a7ee6ab2</t>
  </si>
  <si>
    <t>B0D17XNXX7</t>
  </si>
  <si>
    <t>X00473PVLZ</t>
  </si>
  <si>
    <t>DE-LGSMVNeckSet16-S</t>
  </si>
  <si>
    <t>V Neck Long Sleeve Shirts for Men - Soft Cotton Full Sleeves Mens Tshirt Pack of 3 | [4BUN00162] Set 16, S</t>
  </si>
  <si>
    <t>pk0c2c57b8-c1a1-4b10-8641-86e19efedca4</t>
  </si>
  <si>
    <t>B0BYZQG5C7</t>
  </si>
  <si>
    <t>X003R86ZH5</t>
  </si>
  <si>
    <t>DE-LGSMVNeckSet2-M</t>
  </si>
  <si>
    <t>Men Long Sleeve Shirt - Mens Vneck Tshirts [4BUN00063] | LGS MenV Set 2, M</t>
  </si>
  <si>
    <t>pk66604227-0621-4a08-998a-be047e7e95c2</t>
  </si>
  <si>
    <t>B08DHKYXHC</t>
  </si>
  <si>
    <t>X002LF4YLT</t>
  </si>
  <si>
    <t>DE-LGSVNckWhite-XXL</t>
  </si>
  <si>
    <t>Mens White Long Sleeve Shirt - Mens Long Sleeve V Neck T Shirts [40001176] (N) | LGS White, XXL</t>
  </si>
  <si>
    <t>pkcfe363ef-598e-41a6-b665-a3c4ca84460e</t>
  </si>
  <si>
    <t>B0BS3P8SLX</t>
  </si>
  <si>
    <t>X003M5DUDF</t>
  </si>
  <si>
    <t>DE-LGSVNckYellow-L</t>
  </si>
  <si>
    <t>Yellow Mens Long Sleeve Tshirts - V Neck T Shirts Men Playeras De Manga Larga para Hombre [40001084] (N) | LGS Yellow, L</t>
  </si>
  <si>
    <t>pkfa4b7f73-ce25-4091-8284-b75e3acc83b3</t>
  </si>
  <si>
    <t>B0CF5M61NF</t>
  </si>
  <si>
    <t>X003XMHB55</t>
  </si>
  <si>
    <t>DE-LGSVNckYellow-XS</t>
  </si>
  <si>
    <t>Yellow Mens Tshirts Long Sleeve - Plain Pullover Jersey Shirt [40001081] | LGS Yellow, XS</t>
  </si>
  <si>
    <t>pk3b9c0e2f-8e5d-4baf-b2ca-28174b2fcf3d</t>
  </si>
  <si>
    <t>B0CF5LP9KM</t>
  </si>
  <si>
    <t>X003XMARKB</t>
  </si>
  <si>
    <t>DE-LGSVNckYellow-XXXL</t>
  </si>
  <si>
    <t>Mens Yellow Long Sleeve Shirt - Yellow T Shirts for Men [40001087] | LGS Yellow, XXXL</t>
  </si>
  <si>
    <t>pke29fcb02-490d-4e84-8a35-d8f1dbb24d7f</t>
  </si>
  <si>
    <t>B0CF5LS2CW</t>
  </si>
  <si>
    <t>X003XMDS1V</t>
  </si>
  <si>
    <t>DE-MBGryPlnHdedVrsty-L</t>
  </si>
  <si>
    <t>Decrum Hooded Varsity Jacket Men - High School Letterman Bomber Style Baseball Jackets for Men (N) | [40071044] Gray Sleve, L</t>
  </si>
  <si>
    <t>pkd1ad2117-0d92-4186-8d7d-69f14b0ab52b</t>
  </si>
  <si>
    <t>B0B7X9J8D5</t>
  </si>
  <si>
    <t>X003DQLVH5</t>
  </si>
  <si>
    <t>DE-MBlk&amp;whtHdedVrsty-S</t>
  </si>
  <si>
    <t>Decrum Hooded Varsity Jacket Men - High School Bomber Style Baseball Jackets for Men [40071172] | Black &amp; White, S</t>
  </si>
  <si>
    <t>pka7c006ca-6f68-493e-8f14-26796d201784</t>
  </si>
  <si>
    <t>B0CJRV6JX7</t>
  </si>
  <si>
    <t>X003Z9QNUP</t>
  </si>
  <si>
    <t>DE-MBseblRglnYlwLGS-XS</t>
  </si>
  <si>
    <t>Decrum Raglan Shirt Men - Soft Sports Jersey Long Sleeve Baseball Shirts for Men | [40199081] Men YLW&amp;Blk Striped Rgln, XS</t>
  </si>
  <si>
    <t>pk19164932-b71e-4f82-a624-2bbf4fb07024</t>
  </si>
  <si>
    <t>B0D8B4Z46M</t>
  </si>
  <si>
    <t>X004AWPJ0B</t>
  </si>
  <si>
    <t>DE-MMrn&amp;WhtHdedVrsty-2XL</t>
  </si>
  <si>
    <t>Decrum Hooded Varsity Jacket Men - High School Bomber Style Baseball Jackets for Men [40170176] | Maroon &amp; White, 2XL</t>
  </si>
  <si>
    <t>pked309198-1800-48de-8300-da5f936ce375</t>
  </si>
  <si>
    <t>B0CJRX5KWS</t>
  </si>
  <si>
    <t>X003Z9QQ3J</t>
  </si>
  <si>
    <t>DE-MMrn&amp;WhtHdedVrsty-XL</t>
  </si>
  <si>
    <t>Decrum Hooded Varsity Jacket Men - High School Bomber Style Baseball Jackets for Men [40170175] | Maroon &amp; White, XL</t>
  </si>
  <si>
    <t>pkeec082ba-e866-4b57-aaa6-6aff2449bd5a</t>
  </si>
  <si>
    <t>B0CJRVK8K2</t>
  </si>
  <si>
    <t>X003Z9QO63</t>
  </si>
  <si>
    <t>DE-MRglnBlk&amp;WhtLGS-XXL</t>
  </si>
  <si>
    <t>Decrum Raglan Shirt Men - Soft Mens Long Sleeve T Shirts [40128016] | Black&amp;White,XXL</t>
  </si>
  <si>
    <t>pk2d5eafbf-acc3-4ef3-92d6-eecd7e32f236</t>
  </si>
  <si>
    <t>B0C1SQ7J4P</t>
  </si>
  <si>
    <t>X003S4EL5L</t>
  </si>
  <si>
    <t>DE-MRylblu&amp;whtHdedVrsty-M</t>
  </si>
  <si>
    <t>Decrum Hooded Varsity Jacket Men - High School Bomber Style Baseball Jackets for Men [40171173] | Royal Blue &amp; White, M</t>
  </si>
  <si>
    <t>pk47c5c4c1-d755-4274-98b7-03be20b9509f</t>
  </si>
  <si>
    <t>B0CJRWHNZ1</t>
  </si>
  <si>
    <t>X003Z9QNS7</t>
  </si>
  <si>
    <t>DE-MRylblu&amp;whtHdedVrsty-XL</t>
  </si>
  <si>
    <t>Decrum Hooded Varsity Jacket Men - High School Bomber Style Baseball Jackets for Men [40171175] | Royal Blue &amp; White, XL</t>
  </si>
  <si>
    <t>pk63678331-abf1-491b-ac16-14f4d3bedb9b</t>
  </si>
  <si>
    <t>B0CJRVFQ2V</t>
  </si>
  <si>
    <t>X003Z9WJYJ</t>
  </si>
  <si>
    <t>DE-MTS-LmnYlwRnckCmgSn-SHS-L</t>
  </si>
  <si>
    <t>Decrum Yellow Maternity Shirt - Pregnancy Shirts for Women [40022374-AK] | Lemon Yellow, L</t>
  </si>
  <si>
    <t>pkbf73f77e-74ed-409f-be1e-beff31509743</t>
  </si>
  <si>
    <t>B0D7VLHDNY</t>
  </si>
  <si>
    <t>X004AO7BIR</t>
  </si>
  <si>
    <t>DE-MVrstyChnlBlkWht-C-M</t>
  </si>
  <si>
    <t>Decrum White And Black Mens Varsity Jacket With Letter C - Baseball Jacket Men [40020173-ET] | C White sleeve, M</t>
  </si>
  <si>
    <t>pkaa7071d4-ab76-4867-a9af-0cdded7951ba</t>
  </si>
  <si>
    <t>B0D232CV1H</t>
  </si>
  <si>
    <t>X0047IOBTD</t>
  </si>
  <si>
    <t>DE-MnsTwStrpdLGSRngrDnBluTee-2XL</t>
  </si>
  <si>
    <t>Decrum Blue Mens Long Sleeve T Shirts - Ringer Tshirt | [40044216] 2 Stripes, 2XL</t>
  </si>
  <si>
    <t>pk58e7da40-5d9f-4192-b7a5-1e00ebf6085c</t>
  </si>
  <si>
    <t>B0CMCV7FRK</t>
  </si>
  <si>
    <t>X0040YLLUB</t>
  </si>
  <si>
    <t>DE-MnsTwStrpdLGSRngrDnBluTee-L</t>
  </si>
  <si>
    <t>Decrum Blue Mens Long Sleeve T Shirts - Full Sleeve T Shirts Men | [40044214] 2 Stripes, L</t>
  </si>
  <si>
    <t>pka3c3f3db-a3d8-477f-bc59-d18b29cfaccb</t>
  </si>
  <si>
    <t>B0CMCVDSRV</t>
  </si>
  <si>
    <t>X0040YLN4Z</t>
  </si>
  <si>
    <t>DE-MnsTwStrpdLGSRngrDnBluTee-M</t>
  </si>
  <si>
    <t>Decrum Blue Mens Long Sleeve T Shirts - Casual Blue T- Shirt | [40044213] 2 Stripes, M</t>
  </si>
  <si>
    <t>pk5d75e5d4-2f8b-4873-9e17-234a9d7782a4</t>
  </si>
  <si>
    <t>B0CMCT8JCP</t>
  </si>
  <si>
    <t>X0040YK585</t>
  </si>
  <si>
    <t>DE-MnsTwStrpdLGSRngrDnBluTee-S</t>
  </si>
  <si>
    <t>Decrum Blue Ringer Fashion Long Sleeve Crew Neck Shirts Mens Ringer T Shirts | [40044212] 2 Stripes, S</t>
  </si>
  <si>
    <t>pk7808e535-4b45-41a4-bb5e-945f8e0572f7</t>
  </si>
  <si>
    <t>B0CMCVCMZK</t>
  </si>
  <si>
    <t>X0040YK4RH</t>
  </si>
  <si>
    <t>DE-MnsTwStrpdLGSRngrDnBluTee-XL</t>
  </si>
  <si>
    <t>Decrum Blue Full Sleeve T-Shirts Men - Ringer Tees | [40044215] 2 Stripes, XL</t>
  </si>
  <si>
    <t>pkd327fd1c-02c6-408d-bd2c-783d53f5b49d</t>
  </si>
  <si>
    <t>B0CMCT1R6Y</t>
  </si>
  <si>
    <t>X0040YLNI1</t>
  </si>
  <si>
    <t>DE-NEWCOMNG-XXL</t>
  </si>
  <si>
    <t>Pregnancy Must Haves Gifts for Mom Plus Size - Maternity Shirts for Women [40022016-AK] | Black, XXL</t>
  </si>
  <si>
    <t>pke31cd2e4-7f22-497b-893b-59b8e1097197</t>
  </si>
  <si>
    <t>B093GYDX9D</t>
  </si>
  <si>
    <t>X002VT0QW1</t>
  </si>
  <si>
    <t>DE-NEWLGSMVNeckSet2-XXL</t>
  </si>
  <si>
    <t>Long Sleeve Shirt Men - Full Sleeve T Shirts Men [4BUN00066] | LGS MenV Set 2, XXL</t>
  </si>
  <si>
    <t>pk9e801fd3-dfc6-454d-b0df-e7117a8a9bec</t>
  </si>
  <si>
    <t>B08P75LSML</t>
  </si>
  <si>
    <t>X002R6UAD3</t>
  </si>
  <si>
    <t>DE-NEWLGSMred-Shirt-M</t>
  </si>
  <si>
    <t>Red Long Sleeve V Neck T Shirt Men Plain Shirt [40001023] | LGS Vneck Plain, M</t>
  </si>
  <si>
    <t>pkdfc764f5-4bcd-4d5e-8644-4888d6f233aa</t>
  </si>
  <si>
    <t>B08NYTP1ZZ</t>
  </si>
  <si>
    <t>X002Q17R99</t>
  </si>
  <si>
    <t>DE-NEWREDCOMNGSOONW-XL</t>
  </si>
  <si>
    <t>Momma Womens Pregnant Announcement Shirt - Wife Funny Maternity Shirts for Women [40022025-AK] | Red, XL</t>
  </si>
  <si>
    <t>pk2ea4ae13-add9-4fa4-bf2b-d585b2d7b6c1</t>
  </si>
  <si>
    <t>B087MCRYWT</t>
  </si>
  <si>
    <t>X002IG33FT</t>
  </si>
  <si>
    <t>DE-NW-LGS-RoundRed-XL</t>
  </si>
  <si>
    <t>Decrum Mens Full Sleeve Tshirt - Soft Comfy Long Sleeve Tshirts Shirts for Men [40008025] | LGS RedPlain, XL</t>
  </si>
  <si>
    <t>pk38768b23-e974-409d-bc1a-a9257106ffe9</t>
  </si>
  <si>
    <t>B09NGH6ZYV</t>
  </si>
  <si>
    <t>X0034EZXUH</t>
  </si>
  <si>
    <t>DE-NW-LGSMVNeckSet2-L</t>
  </si>
  <si>
    <t>Mens Long Sleeve Shirt Full Sleeve Casual Style Men Tshirt Pack [4BUN00064] | LGS MenV Set 2, L</t>
  </si>
  <si>
    <t>pke0be1f26-f611-416a-bbf7-35f75acc5ac6</t>
  </si>
  <si>
    <t>B0BGS5QC3R</t>
  </si>
  <si>
    <t>X003EWR0Z5</t>
  </si>
  <si>
    <t>DE-NWREDURKIKMEW-M</t>
  </si>
  <si>
    <t>Decrum Maternity T Shirts Short Sleeve Maternity Tops - Baby Shower Outfits for Mommy to Be [40022023-BL] | Kicking Me, M</t>
  </si>
  <si>
    <t>pk26d6b2a9-2070-4606-b9aa-608c87186e08</t>
  </si>
  <si>
    <t>B0B97Q3QCN</t>
  </si>
  <si>
    <t>X003CWILH3</t>
  </si>
  <si>
    <t>DE-New2249513</t>
  </si>
  <si>
    <t>Decrum Black Red Bomber Jacket Men Letterman Men's Varsity Jackets Mens Baseball [40020025] | Plain Red Sleve, XL</t>
  </si>
  <si>
    <t>pke0fe91b1-176e-483e-bf47-d46989b27067</t>
  </si>
  <si>
    <t>B08CDTC1G7</t>
  </si>
  <si>
    <t>X002LWXLY3</t>
  </si>
  <si>
    <t>DE-PEKNGBBYWNew-XL</t>
  </si>
  <si>
    <t>Decrum Maternity Tops for Pregnant Women - Funny Maternity T Shirts for Pregnant Women Outfits [40022015-AF] | Black, XL</t>
  </si>
  <si>
    <t>pkc2c26b0f-ef61-4999-8590-b18e82520b46</t>
  </si>
  <si>
    <t>B093KYGTSG</t>
  </si>
  <si>
    <t>X002VUDWYJ</t>
  </si>
  <si>
    <t>DE-REDHRTNDFOOTW-M</t>
  </si>
  <si>
    <t>Red Maternity Graphic Tees - Pregnancy Shirts for Women [40022023-AM] | Heart and Foot, M</t>
  </si>
  <si>
    <t>pk0a0ab75c-ddb1-4d93-bafc-91214c3d2e49</t>
  </si>
  <si>
    <t>B07YSMBXYN</t>
  </si>
  <si>
    <t>X002C4FJC7</t>
  </si>
  <si>
    <t>DE-W-VARSITY-GrnWH-L</t>
  </si>
  <si>
    <t>Decrum Softshell Varsity Bomber Jacket Women - Lightweight Bomber Jackets Womens | [40184174] Green And White CRP, L</t>
  </si>
  <si>
    <t>pk6ede9bcb-86be-4c0e-9f39-fcd906b130e8</t>
  </si>
  <si>
    <t>B0CQRMHG12</t>
  </si>
  <si>
    <t>X0042V1XQJ</t>
  </si>
  <si>
    <t>DE-W2WhtHrtLoveHethrPnk-M</t>
  </si>
  <si>
    <t>Heather Pink Women Valentines Shirts - Pink Heart Shirt Gifts for Wife from Husband [40021203-EC] | Heather Pink 2 Heart, M</t>
  </si>
  <si>
    <t>pk228a1301-d6f6-480c-bbd8-2a5d58e93488</t>
  </si>
  <si>
    <t>B0DP7JYHWL</t>
  </si>
  <si>
    <t>X004HFAW5N</t>
  </si>
  <si>
    <t>DE-W2WhtHrtLoveHethrPnk-S</t>
  </si>
  <si>
    <t>Cute Graphic Tees for Women - Valentine Gifts [40021202-EC] | Heather Pink 2 Heart, S</t>
  </si>
  <si>
    <t>pk62eead6b-9711-495a-8899-34da8e2074a7</t>
  </si>
  <si>
    <t>B0DP7KVBYH</t>
  </si>
  <si>
    <t>X004HF8TEJ</t>
  </si>
  <si>
    <t>DE-W3ToneLGS-HPnkHGryCrcl-L</t>
  </si>
  <si>
    <t>Womens 3 Tone Long Sleeves [44433884] | Heather Pink.Heather Gray.Charcoal, L</t>
  </si>
  <si>
    <t>pkdd7607b8-0298-489d-bfe7-4d397559313d</t>
  </si>
  <si>
    <t>B0DT4N4Q89</t>
  </si>
  <si>
    <t>X004JC8LW5</t>
  </si>
  <si>
    <t>DE-W3ToneLGS-HPnkHGryCrcl-M</t>
  </si>
  <si>
    <t>Womens 3 Tone Long Sleeves [44433883] | Heather Pink.Heather Gray.Charcoal, M</t>
  </si>
  <si>
    <t>pk5dd39ba0-9298-4983-bedb-7525b29be6d1</t>
  </si>
  <si>
    <t>B0DT4MYHXF</t>
  </si>
  <si>
    <t>X004JBOHND</t>
  </si>
  <si>
    <t>DE-W3ToneLGS-HPnkHGryCrcl-S</t>
  </si>
  <si>
    <t>Womens 3 Tone Long Sleeves [44433882] | Heather Pink.Heather Gray.Charcoal, S</t>
  </si>
  <si>
    <t>pk75f56348-61ad-48dc-b777-b1eb38f89780</t>
  </si>
  <si>
    <t>B0DT4NW5VN</t>
  </si>
  <si>
    <t>X004JBODVJ</t>
  </si>
  <si>
    <t>DE-W3ToneLGS-HPnkHGryCrcl-XL</t>
  </si>
  <si>
    <t>Womens 3 Tone Long Sleeves [44433885] | Heather Pink.Heather Gray.Charcoal, XL</t>
  </si>
  <si>
    <t>pke0b03f42-85c3-41e3-a4f5-0b3cbb495760</t>
  </si>
  <si>
    <t>B0DT4LR2WF</t>
  </si>
  <si>
    <t>X004JBOHI3</t>
  </si>
  <si>
    <t>DE-W3ToneLGS-HPnkHGryCrcl-XXL</t>
  </si>
  <si>
    <t>Womens 3 Tone Long Sleeves [44433886] | Heather Pink.Heather Gray.Charcoal, XXL</t>
  </si>
  <si>
    <t>pk20428cfe-da92-4ccb-b7fc-504e36643331</t>
  </si>
  <si>
    <t>B0DT4N846L</t>
  </si>
  <si>
    <t>X004JCA8FD</t>
  </si>
  <si>
    <t>DE-W3ToneLGS-RedHGryCrcl-L</t>
  </si>
  <si>
    <t>Womens 3 Tone Long Sleeves [44441894] | Red.Heather Gray.Charcoal, L</t>
  </si>
  <si>
    <t>pk1fb753ac-76c8-43b7-9374-8f309bbb9d03</t>
  </si>
  <si>
    <t>B0DT4MTJRK</t>
  </si>
  <si>
    <t>X004JBOKB7</t>
  </si>
  <si>
    <t>DE-W3ToneLGS-RedHGryCrcl-M</t>
  </si>
  <si>
    <t>Womens 3 Tone Long Sleeves [44441893] | Red.Heather Gray.Charcoal, M</t>
  </si>
  <si>
    <t>pk9bcf2cce-ea5d-46f7-85df-ded768f3dfa4</t>
  </si>
  <si>
    <t>B0DT4MHP2S</t>
  </si>
  <si>
    <t>X004JC7YAF</t>
  </si>
  <si>
    <t>DE-W3ToneLGS-RedHGryCrcl-S</t>
  </si>
  <si>
    <t>Womens 3 Tone Long Sleeves [44441892] | Red.Heather Gray.Charcoal, S</t>
  </si>
  <si>
    <t>pke0673631-a987-4521-8554-b771e7991679</t>
  </si>
  <si>
    <t>B0DT4MSQ65</t>
  </si>
  <si>
    <t>X004JC850N</t>
  </si>
  <si>
    <t>DE-W3ToneLGS-RedHGryCrcl-XL</t>
  </si>
  <si>
    <t>Womens 3 Tone Long Sleeves [44441895] | Red.Heather Gray.Charcoal, XL</t>
  </si>
  <si>
    <t>pk28a26b47-03aa-4f0b-9983-c7babfee7e10</t>
  </si>
  <si>
    <t>B0DT4L8VKX</t>
  </si>
  <si>
    <t>X004JBOIWN</t>
  </si>
  <si>
    <t>DE-W3ToneLGS-RedHGryCrcl-XXL</t>
  </si>
  <si>
    <t>Womens 3 Tone Long Sleeves [44441896] | Red.Heather Gray.Charcoal, XXL</t>
  </si>
  <si>
    <t>pk42364d1b-0f1c-4033-b618-49148bd2b42d</t>
  </si>
  <si>
    <t>B0DT4NMH9F</t>
  </si>
  <si>
    <t>X004JC847H</t>
  </si>
  <si>
    <t>DE-W3ToneLGS-WhtHPnkCrcl-L</t>
  </si>
  <si>
    <t>Womens 3 Tone Long Sleeves [44449904] | White.Heather Pink.Charcoal, L</t>
  </si>
  <si>
    <t>pk428828fb-4bd6-41cb-88a4-3ff6eca31cf6</t>
  </si>
  <si>
    <t>B0DT4P6SDT</t>
  </si>
  <si>
    <t>X004JCA68R</t>
  </si>
  <si>
    <t>DE-W3ToneLGS-WhtHPnkCrcl-M</t>
  </si>
  <si>
    <t>Womens 3 Tone Long Sleeves [44449903] | White.Heather Pink.Charcoal, M</t>
  </si>
  <si>
    <t>pk30ff0522-7e29-461e-8f90-b814fbd9c80d</t>
  </si>
  <si>
    <t>B0DT4KF3ND</t>
  </si>
  <si>
    <t>X004JBOF0D</t>
  </si>
  <si>
    <t>DE-W3ToneLGS-WhtHPnkCrcl-S</t>
  </si>
  <si>
    <t>Womens 3 Tone Long Sleeves [44449902] | White.Heather Pink.Charcoal, S</t>
  </si>
  <si>
    <t>pk08759000-8cdf-46db-98d6-1ce755973538</t>
  </si>
  <si>
    <t>B0DT4LFXDJ</t>
  </si>
  <si>
    <t>X004JBODP5</t>
  </si>
  <si>
    <t>DE-W3ToneLGS-WhtHPnkCrcl-XL</t>
  </si>
  <si>
    <t>Womens 3 Tone Long Sleeves [44449905] | White.Heather Pink.Charcoal, XL</t>
  </si>
  <si>
    <t>pkc9ab56c4-7391-42d7-8946-965457b24412</t>
  </si>
  <si>
    <t>B0DT4MQ511</t>
  </si>
  <si>
    <t>X004JC9ZP7</t>
  </si>
  <si>
    <t>DE-W3ToneLGS-WhtHPnkCrcl-XXL</t>
  </si>
  <si>
    <t>Womens 3 Tone Long Sleeves [44449906] | White.Heather Pink.Charcoal, XXL</t>
  </si>
  <si>
    <t>pk9afe3905-535a-4c22-89a2-87fa10c37540</t>
  </si>
  <si>
    <t>B0DT4MSLFZ</t>
  </si>
  <si>
    <t>X004JCA6H3</t>
  </si>
  <si>
    <t>DE-WBAHLOVE-M</t>
  </si>
  <si>
    <t>Black Women Valentines Shirts - Black T Shirts Women Gifts for Wife from Husband [40021013-AD] | Arrow Love, M</t>
  </si>
  <si>
    <t>pk95bdf9b5-2df8-4b1a-bce5-792ecbc6110c</t>
  </si>
  <si>
    <t>B082P1DKFS</t>
  </si>
  <si>
    <t>X002F08O89</t>
  </si>
  <si>
    <t>DE-WBLk&amp;YLWHddVar-L</t>
  </si>
  <si>
    <t>Decrum Womens Bomber Jacket - Light Weight Jackets Womens [40115084] (N) | Black &amp; Yellow, L</t>
  </si>
  <si>
    <t>pk001f7202-9cb4-46ad-b94c-53071d3451a9</t>
  </si>
  <si>
    <t>B0BXXTC1SK</t>
  </si>
  <si>
    <t>X003QSGT2H</t>
  </si>
  <si>
    <t>DE-WBWHLOVE-XL</t>
  </si>
  <si>
    <t>Black Love Heart Graphic T Shirts - Gift Ideas for Wife [40021015-BA] | White Love, XL</t>
  </si>
  <si>
    <t>pkb0c168e7-bdae-4e15-9d73-0502621bf774</t>
  </si>
  <si>
    <t>B082NZH54V</t>
  </si>
  <si>
    <t>X002F0N3UN</t>
  </si>
  <si>
    <t>DE-WBlck&amp;WhtePlnVrsty-S</t>
  </si>
  <si>
    <t>Decrum Black And White Women Letterman Jacket | [40054172] Plain White Sleeve, S</t>
  </si>
  <si>
    <t>pkf96ab02c-66f8-458f-aa5f-f45d8c57147a</t>
  </si>
  <si>
    <t>B09YM6V556</t>
  </si>
  <si>
    <t>X003AYJJ8X</t>
  </si>
  <si>
    <t>DE-WBlk&amp;WhtHddVar-S</t>
  </si>
  <si>
    <t>Decrum Varsity Jacket Women - Womens Jackets Lightweight Trendy [40115172] (N) | Black &amp; White, S</t>
  </si>
  <si>
    <t>pk19b8a57a-a482-47b1-9da3-4f7bb8b19180</t>
  </si>
  <si>
    <t>B0BXXV3WCN</t>
  </si>
  <si>
    <t>X003QSGT1X</t>
  </si>
  <si>
    <t>DE-WBlkRibPolo-M</t>
  </si>
  <si>
    <t>Decrum Black Polo Shirts for Women - Black Collared Shirt Woman [40109013] (N) | Black, M</t>
  </si>
  <si>
    <t>pkd6227fd6-461e-4a0c-95f3-ecad76fcfdb1</t>
  </si>
  <si>
    <t>B0BVWFLS4H</t>
  </si>
  <si>
    <t>X003PVD7BB</t>
  </si>
  <si>
    <t>DE-WBlkRibPolo-S</t>
  </si>
  <si>
    <t>Decrum Women Polo Shirts for Work - Black Polo Shirt Woman [40109012] (N) | Black, S</t>
  </si>
  <si>
    <t>pk55f35e34-e976-4af9-a9fe-da51fd11a43b</t>
  </si>
  <si>
    <t>B0BVW873JX</t>
  </si>
  <si>
    <t>X003PVPLOH</t>
  </si>
  <si>
    <t>DE-WBlkRibPolo-XL</t>
  </si>
  <si>
    <t>Decrum Womens Golf Shirts Short Sleeve - Womens Golf Tops Black Polo Shirt Woman [40109015] (N) | Black, XL</t>
  </si>
  <si>
    <t>pkf9e3e511-a30e-4f81-8442-149239803d11</t>
  </si>
  <si>
    <t>B0BVW9WQCX</t>
  </si>
  <si>
    <t>X003PVPLNX</t>
  </si>
  <si>
    <t>DE-WBseblRglnMaronQtr-StrpNEW-XL</t>
  </si>
  <si>
    <t>Decrum Maroon and Black Soft Cotton Jersey 3/4 Sleeve Raglan Striped Shirt for Women [40041065] | Maron&amp;Blk Striped Rgln, XL</t>
  </si>
  <si>
    <t>pk041305c3-0a66-486f-9287-3019292004ff</t>
  </si>
  <si>
    <t>B0DX7BXR74</t>
  </si>
  <si>
    <t>X004LQITYJ</t>
  </si>
  <si>
    <t>DE-WDtalingVrstyMrn-S</t>
  </si>
  <si>
    <t>Decrum Maroon Women Letterman Jacket | [40177062] Detalng Maroon, S</t>
  </si>
  <si>
    <t>pk7b14feb4-1590-4cb9-a855-6927fef3414f</t>
  </si>
  <si>
    <t>B0CMD8VGNP</t>
  </si>
  <si>
    <t>X0040YQXDL</t>
  </si>
  <si>
    <t>DE-WHPnkRglnVNckQtrSlvBlk-L</t>
  </si>
  <si>
    <t>Decrum Black and Pink Women's 3/4 Sleeve Tops - Raglan Shirt Women | [40174014] HthPnk&amp;Blk Rgln,L</t>
  </si>
  <si>
    <t>pk77cdf79b-3907-4c37-9a08-b42eac450bea</t>
  </si>
  <si>
    <t>B0CKYY6QG6</t>
  </si>
  <si>
    <t>X003ZYRHIH</t>
  </si>
  <si>
    <t>DE-WHthrPnkBae-M</t>
  </si>
  <si>
    <t>Decrum Best Auntie Ever Gifts - Womens Graphic Tee Shirt Aunt Gifts | [40021203-AG] BAE, M</t>
  </si>
  <si>
    <t>pk884444d2-47ad-41ad-a03c-ee0ede7b9e21</t>
  </si>
  <si>
    <t>B0BQRHHG1S</t>
  </si>
  <si>
    <t>X003OYLBNF</t>
  </si>
  <si>
    <t>DE-WHthrPnkBae-XL</t>
  </si>
  <si>
    <t>Decrum Cool Aunts Club Shirt Aunt T Shirts for Women Best Auntie Gifts - Bae Best Aunt Ever Shirt | [40021205-AG] BAE, XL</t>
  </si>
  <si>
    <t>pk024c94cf-57bb-490e-bc70-2b61faa6ade6</t>
  </si>
  <si>
    <t>B0BQRJNZ5Z</t>
  </si>
  <si>
    <t>X003OYT3YJ</t>
  </si>
  <si>
    <t>DE-WHtrGryRglnVNckQtrSlv-M</t>
  </si>
  <si>
    <t>Decrum Grey and Black Womens 3/4 Sleeve Tops - Raglan Shirts for Women | [40121013] Gry&amp;Blk Rgln,M</t>
  </si>
  <si>
    <t>pkc76478d6-68b7-4ac3-b53b-66fcce9d53e2</t>
  </si>
  <si>
    <t>B0BYK16CG2</t>
  </si>
  <si>
    <t>X003R1GABX</t>
  </si>
  <si>
    <t>DE-WMatrntySet2-S</t>
  </si>
  <si>
    <t>Decrum Pack of 3 Pregnancy Tshirts for Women Funny - Black Pregnancy Shirts Expecting Gifts for Mom [4BUN00052] | Set2, S</t>
  </si>
  <si>
    <t>pk9b8e08eb-8c01-4915-beb8-b6c63fe6d2d3</t>
  </si>
  <si>
    <t>B08B89271B</t>
  </si>
  <si>
    <t>X002KERIXH</t>
  </si>
  <si>
    <t>DE-WMatrntySet20-XL</t>
  </si>
  <si>
    <t>Decrum Funny Pregnancy Shirts - Pregnancy Announcement Shirts for Women | [4BUN00205] Pack of 3, XL</t>
  </si>
  <si>
    <t>pkc5108330-b4f3-41b1-aced-ffe253516c59</t>
  </si>
  <si>
    <t>B0C3MC84NW</t>
  </si>
  <si>
    <t>X003SXLI4J</t>
  </si>
  <si>
    <t>DE-WMatrntySet20NW-L</t>
  </si>
  <si>
    <t>Decrum Womens Maternity Shirts - Maternity Tops 3 of Pack | [4BUN00204] Pack of 3, L</t>
  </si>
  <si>
    <t>pkcd95ed81-ba26-4097-9524-803053acde7b</t>
  </si>
  <si>
    <t>B0CHRV26DD</t>
  </si>
  <si>
    <t>X003Z9GUWB</t>
  </si>
  <si>
    <t>DE-WMatrntySet21-L</t>
  </si>
  <si>
    <t>Decrum Womens Maternity Shirt - Pregnancy Clothes for Women | [4BUN00214] Pack of 3, L</t>
  </si>
  <si>
    <t>pk40302b63-381b-4253-a91e-85b00b3a5a41</t>
  </si>
  <si>
    <t>B0C3M9BKCV</t>
  </si>
  <si>
    <t>X003SXLQKP</t>
  </si>
  <si>
    <t>DE-WMatrntySet21-M</t>
  </si>
  <si>
    <t>Decrum Cute Maternity Tops Side Ruched Tunic T Shirt - Pregnant Shirts for Women | [4BUN00213] Pack of 3, M</t>
  </si>
  <si>
    <t>pkbd706234-5f61-49fc-98b5-e8f540f7d639</t>
  </si>
  <si>
    <t>B0C3MBDXZS</t>
  </si>
  <si>
    <t>X003SX1DKN</t>
  </si>
  <si>
    <t>DE-WMatrntySet22-M</t>
  </si>
  <si>
    <t>Decrum Pregnancy Tshirts for Women - Funny Graphic Maternity Summer Clothes | [4BUN00223] Pack of 3, M</t>
  </si>
  <si>
    <t>pk38374f34-6ad5-4209-997d-652b19d974ad</t>
  </si>
  <si>
    <t>B0C3MBW4N8</t>
  </si>
  <si>
    <t>X003SXLHZT</t>
  </si>
  <si>
    <t>DE-WMtrntyBabyEatRed-M</t>
  </si>
  <si>
    <t>Decrum Red Maternity T Shirts Maternity Blouses for Women - Pregnant Shirts for Women's [40022023-AE] | Red, M</t>
  </si>
  <si>
    <t>pkab2d2965-73fd-44b7-8d18-8d66c1ca5a24</t>
  </si>
  <si>
    <t>B0D7VKX7LW</t>
  </si>
  <si>
    <t>X004AODDMZ</t>
  </si>
  <si>
    <t>DE-WPRP&amp;WHtVar-XXL</t>
  </si>
  <si>
    <t>Decrum Womens Letterman Jacket | [40117176] | White, XXL</t>
  </si>
  <si>
    <t>pk928e4f21-371d-4090-9296-3e215ddfedfb</t>
  </si>
  <si>
    <t>B0BXXQ9JJ9</t>
  </si>
  <si>
    <t>X003QSJ32P</t>
  </si>
  <si>
    <t>DE-WPnk&amp;WhtHddVar-M</t>
  </si>
  <si>
    <t>Decrum Letterman Jacket Womens - Womens Letterman Jacket [40168173] | Pink &amp; White, M</t>
  </si>
  <si>
    <t>pk76b3f424-9519-4ce9-af72-1f94f5c00a40</t>
  </si>
  <si>
    <t>B0CJRTVV5C</t>
  </si>
  <si>
    <t>X003Z9QH33</t>
  </si>
  <si>
    <t>DE-WPnk&amp;WhtHddVar-S</t>
  </si>
  <si>
    <t>Decrum Varsity Jacket Women - Womens Jackets Lightweight Trendy [40168172] | Pink &amp; White, S</t>
  </si>
  <si>
    <t>pk1e132b47-21e0-4121-a48b-34f947c5b31e</t>
  </si>
  <si>
    <t>B0CJRVQ7HW</t>
  </si>
  <si>
    <t>X003ZA2JF7</t>
  </si>
  <si>
    <t>DE-WPnk&amp;WhtHddVar-XL</t>
  </si>
  <si>
    <t>Decrum Womens Bomber Jacket - Womens Varsity Jacket With Hood [40168175] | Pink &amp; White, XL</t>
  </si>
  <si>
    <t>pke1aba19f-7d28-4995-9122-41c945657b4a</t>
  </si>
  <si>
    <t>B0CJRW9WMY</t>
  </si>
  <si>
    <t>X003ZA2JYX</t>
  </si>
  <si>
    <t>DE-WRHRTLOVENew-XXL</t>
  </si>
  <si>
    <t>Womens Black Valentinesday T-Shirt - Heart Gifts for Girlfriend Heart Tops for Women [40021016-AA] | 2 Heart, XXL</t>
  </si>
  <si>
    <t>pkb701d77f-1a11-464a-8e7c-b99daa704ca5</t>
  </si>
  <si>
    <t>B093HB3RHX</t>
  </si>
  <si>
    <t>X002VSY67N</t>
  </si>
  <si>
    <t>DE-WRdRglnVNckQtrSlv-XS</t>
  </si>
  <si>
    <t>Womens Raglan Sleeve Tops - Baseball Shirts for Women | [40123011] Rd&amp;Blk Rgln,XS</t>
  </si>
  <si>
    <t>pk5bcc6620-0930-404b-a26e-3f1267ae23c2</t>
  </si>
  <si>
    <t>B0BYK3LC2H</t>
  </si>
  <si>
    <t>X003R1NP6L</t>
  </si>
  <si>
    <t>DE-WRed&amp;WhtePlnVrstyNw-M</t>
  </si>
  <si>
    <t>Decrum White and Red Women's Varsity Jackets - Womens Varsity Bomber Jacket | [40055173] Plain White Sleeve, M</t>
  </si>
  <si>
    <t>pk76c2d05f-fd6a-4187-9c08-37e8221ea7ae</t>
  </si>
  <si>
    <t>B0DMSVLSNN</t>
  </si>
  <si>
    <t>X004GPSHNN</t>
  </si>
  <si>
    <t>DE-WRglnPnl2StrpQtrBlkWht-XS</t>
  </si>
  <si>
    <t>Raglan Tops for Women - Womens Baseball Tee Shirts 3/4 Sleeve Tunics | [40151171] Black White Panel Rgln,XS</t>
  </si>
  <si>
    <t>pk86c75776-da55-44c3-baec-f79ddf377c3e</t>
  </si>
  <si>
    <t>B0CGXDS54M</t>
  </si>
  <si>
    <t>X003Y671WD</t>
  </si>
  <si>
    <t>DE-WRibPolo-Set32-L</t>
  </si>
  <si>
    <t>Black Polo Shirts for Women 3 Pack- Golf Shirt Womens [4BUN00324] | Set 32, L</t>
  </si>
  <si>
    <t>pk3fc3e10e-427b-4ed4-b0af-b5851034f0a3</t>
  </si>
  <si>
    <t>B0CLDNRSB5</t>
  </si>
  <si>
    <t>X0040D0C0R</t>
  </si>
  <si>
    <t>DE-WRibPolo-Set32-M</t>
  </si>
  <si>
    <t>Polo Shirt Pack Shirt Women - Womens Golf Apparel [4BUN00323] | Set 32, M</t>
  </si>
  <si>
    <t>pkaac06f67-dd00-4554-b777-7fe64ffa5f47</t>
  </si>
  <si>
    <t>B0CLDPXR3K</t>
  </si>
  <si>
    <t>X0040CVS2T</t>
  </si>
  <si>
    <t>DE-WRibPolo-Set32-S</t>
  </si>
  <si>
    <t>Black Polo Shirt Women Pack of 3 - Womens Golf Shirts [4BUN00322] | Set 32, S</t>
  </si>
  <si>
    <t>pk0bd35669-4d89-45d6-95d3-03c92bea7a19</t>
  </si>
  <si>
    <t>B0CLDPPJR9</t>
  </si>
  <si>
    <t>X0040CVUJP</t>
  </si>
  <si>
    <t>DE-WRibPolo-Set32-XL</t>
  </si>
  <si>
    <t>Black Polo Shirts for Women - Short Sleeve Shirts for Women [4BUN00325] | Set 32, XL</t>
  </si>
  <si>
    <t>pkb98f2f38-b81a-4bbb-9b4d-171b69cd281f</t>
  </si>
  <si>
    <t>B0CLDR45FX</t>
  </si>
  <si>
    <t>X0040D0BOT</t>
  </si>
  <si>
    <t>DE-WRibPolo-Set34-S</t>
  </si>
  <si>
    <t>Black Polo Shirt Women Pack of 3 - Womens Golf Shirts [4BUN00342] | Set 34, S</t>
  </si>
  <si>
    <t>pk78b1d224-3557-43c5-84a4-09206e8941d2</t>
  </si>
  <si>
    <t>B0CLDMBF62</t>
  </si>
  <si>
    <t>X0040D0CG1</t>
  </si>
  <si>
    <t>DE-WRibPoloLGSBlk-XXL</t>
  </si>
  <si>
    <t>Decrum Ladies Golf Shirts - Golf Shirt Women | [40193016] Black, XXL</t>
  </si>
  <si>
    <t>pkbea79694-4bd3-4c16-9c9e-1f303a703532</t>
  </si>
  <si>
    <t>B0CW69FRXC</t>
  </si>
  <si>
    <t>X004553XJR</t>
  </si>
  <si>
    <t>DE-WRibPoloLGSRed-M</t>
  </si>
  <si>
    <t>Collared Golf Shirts for Women - Polo Long Sleeve Shirts for Women | [40193023] Red, M</t>
  </si>
  <si>
    <t>pk1774f1ac-4083-48f2-aa06-b6bccf8bc40a</t>
  </si>
  <si>
    <t>B0CW68C724</t>
  </si>
  <si>
    <t>X004556JN9</t>
  </si>
  <si>
    <t>DE-WRibPoloLGSRed-XXL</t>
  </si>
  <si>
    <t>Ladies Golf Shirts - Golf Shirt Women | [40193026] Red, XXL</t>
  </si>
  <si>
    <t>pka09f72cd-c4de-4187-9f96-f4bf96c48191</t>
  </si>
  <si>
    <t>B0CW67XG1T</t>
  </si>
  <si>
    <t>X004557YN3</t>
  </si>
  <si>
    <t>DE-WRylBlu&amp;WhtePlnVrsty-M</t>
  </si>
  <si>
    <t>Decrum White And Blue varsity jacket Womens - Plain Letterman Jacket Womens | [40056173] Plain White Sleeve, M</t>
  </si>
  <si>
    <t>pk72c56c33-5dfd-45be-9fee-b2ac598d8c53</t>
  </si>
  <si>
    <t>B09YM5RK62</t>
  </si>
  <si>
    <t>X003AYEPOV</t>
  </si>
  <si>
    <t>DE-WShyUnicornHthrPnk-M</t>
  </si>
  <si>
    <t>Unicorn T Shirts Women - Women's Graphic Tees [40021203-AV] | Heather Pink, M</t>
  </si>
  <si>
    <t>pk6db36416-1569-4f81-8422-026b89d9bcd8</t>
  </si>
  <si>
    <t>B0D7VK9S6R</t>
  </si>
  <si>
    <t>X004AO79MP</t>
  </si>
  <si>
    <t>DE-WShyUnicornHthrPnk-XL</t>
  </si>
  <si>
    <t>Womens Unicorn Shirt - Womens Graphic T Shirts [40021205-AV] | Heather Pink, XL</t>
  </si>
  <si>
    <t>pkefd6b9f5-b568-4cbd-b7cc-fbcfe323c084</t>
  </si>
  <si>
    <t>B0D7VN1RDC</t>
  </si>
  <si>
    <t>X004AO3FV9</t>
  </si>
  <si>
    <t>DE-WShyUnicornRed-S</t>
  </si>
  <si>
    <t>Gifts for Her Unicorn Gifts for Women - Cute Womens Graphic Tee [40021022-AV] | Red, S</t>
  </si>
  <si>
    <t>pkc5bd5f9e-da03-4cb8-9014-1c46c24a665a</t>
  </si>
  <si>
    <t>B0D7VL2333</t>
  </si>
  <si>
    <t>X004AO90VD</t>
  </si>
  <si>
    <t>DE-Wmns2BndTunicMaron-XL</t>
  </si>
  <si>
    <t>Decrum Women's 3/4 Sleeve Tops - Fall Fashion V Neck Shirts for Women (N) | [40047065] 2 Band Tunic Maroon, XL</t>
  </si>
  <si>
    <t>pk48ff1e88-013b-42f4-a431-6d64fd14025b</t>
  </si>
  <si>
    <t>B09X5BSVJH</t>
  </si>
  <si>
    <t>X0037LJ0LP</t>
  </si>
  <si>
    <t>DE-WmnsGrenRglnQtrSlv-XXS</t>
  </si>
  <si>
    <t>Decrum Green and Black 3/4 Sleeve Raglan Shirt Women - Casual Fashion Womens Baseball Tee [40003038] | Gren&amp;Blk Raglan, XXS</t>
  </si>
  <si>
    <t>pkebcc763d-4290-411b-af2b-ed0be93aab4a</t>
  </si>
  <si>
    <t>B0BWFBQWFW</t>
  </si>
  <si>
    <t>X003Q3U8VF</t>
  </si>
  <si>
    <t>De-QtrWRagSet42-S</t>
  </si>
  <si>
    <t>Decrum Raglan Shirts for Women - Sport Jersey 3/4 Long Sleeves Baseball Womens Tshirt Pack | [4BUN00422] Pack of 3, S</t>
  </si>
  <si>
    <t>pk29115409-346e-4219-8389-06e2c4b920de</t>
  </si>
  <si>
    <t>B0DXFMBPRV</t>
  </si>
  <si>
    <t>X004LLFUXR</t>
  </si>
  <si>
    <t>NEW96534880</t>
  </si>
  <si>
    <t>Decrum Funny T Shirts for Women - Moms Favorite Shirt Daughter Gifts [40021012-AO] | Mom Favrite, S</t>
  </si>
  <si>
    <t>pk29357b2c-58bc-43bb-8b20-d1807c2c95ec</t>
  </si>
  <si>
    <t>B08W9T83KJ</t>
  </si>
  <si>
    <t>X002SWA9S7</t>
  </si>
  <si>
    <t>NEW96534885-S</t>
  </si>
  <si>
    <t>Decrum Funny T Shirts for Women for Daughter - Moms Favorite Shirt Daughter Gifts [40021022-AO] | Mom Favrite, S</t>
  </si>
  <si>
    <t>pkfa722d6a-977d-4a90-b0aa-c2fda7979183</t>
  </si>
  <si>
    <t>B087TMZK63</t>
  </si>
  <si>
    <t>X002IJT0Y9</t>
  </si>
  <si>
    <t>NW8757742</t>
  </si>
  <si>
    <t>Decrum Workout Shirts Men - Mens Funny Gym Shirt [40007013-AQ] | Installing Muscle, M</t>
  </si>
  <si>
    <t>pk92d696f3-e480-4923-a730-7df6359fa50d</t>
  </si>
  <si>
    <t>B0B82MJHW2</t>
  </si>
  <si>
    <t>X003C31KUR</t>
  </si>
  <si>
    <t>NW96534460</t>
  </si>
  <si>
    <t>Decrum Im Moms Favorite Tshirt Men - Sarcastic Humorous Mens Funny T Shirts [40007012-AO] | Mom Favrite, S</t>
  </si>
  <si>
    <t>pkea0fc8cf-bdde-426f-b2c5-47d5674b5f7a</t>
  </si>
  <si>
    <t>B0B82KT7SQ</t>
  </si>
  <si>
    <t>X003C31I81</t>
  </si>
  <si>
    <t>PKG-MnsTwStrpdPanlGrenSHS-L</t>
  </si>
  <si>
    <t>Decrum Mens Saint Patricks Day Shirt - Playeras para Hombres Originales | [40045034] 2 Stripes, L</t>
  </si>
  <si>
    <t>pk364146b4-43c2-4537-be58-58f859b23b8c</t>
  </si>
  <si>
    <t>B09RPVLYM5</t>
  </si>
  <si>
    <t>X004LOMAMD</t>
  </si>
  <si>
    <t>PKG-MnsTwStrpdPanlGrenSHS-XL</t>
  </si>
  <si>
    <t>Decrum Green Shirt Man Short Sleeve - Comfy Breathable Mens Tee Shirts [40045035] | 2 Stripes, XL</t>
  </si>
  <si>
    <t>pkebda2e89-26bd-4e5f-b607-0ef920653bf9</t>
  </si>
  <si>
    <t>B09RPH2L3Y</t>
  </si>
  <si>
    <t>X004LOPRFZ</t>
  </si>
  <si>
    <t>Name of box</t>
  </si>
  <si>
    <t>Box weight (lb):</t>
  </si>
  <si>
    <t>Box width (inch):</t>
  </si>
  <si>
    <t>Box length (inch):</t>
  </si>
  <si>
    <t>Box height (inch):</t>
  </si>
  <si>
    <t>Locale</t>
  </si>
  <si>
    <t>en_US</t>
  </si>
  <si>
    <t>Weight unit</t>
  </si>
  <si>
    <t>lb</t>
  </si>
  <si>
    <t>Length unit</t>
  </si>
  <si>
    <t>in</t>
  </si>
  <si>
    <t>Version</t>
  </si>
  <si>
    <t>1.1</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</si>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</sst>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s>
  <fills count="6">
    <fill>
      <patternFill patternType="none"/>
    </fill>
    <fill>
      <patternFill patternType="darkGray"/>
    </fill>
    <fill>
      <patternFill patternType="solid"/>
    </fill>
    <fill>
      <patternFill patternType="solid">
        <fgColor indexed="22"/>
      </patternFill>
    </fill>
    <fill>
      <patternFill patternType="solid">
        <fgColor indexed="13"/>
      </patternFill>
    </fill>
    <fill>
      <patternFill patternType="solid">
        <fgColor indexed="23"/>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alignment wrapText="true"/>
    </xf>
    <xf numFmtId="0" fontId="2" fillId="3" borderId="8" xfId="0" applyFill="true" applyBorder="true" applyFont="true">
      <alignment wrapText="true"/>
    </xf>
    <xf numFmtId="0" fontId="3" fillId="0" borderId="8" xfId="0" applyBorder="true" applyFont="true">
      <alignment wrapText="true"/>
    </xf>
    <xf numFmtId="0" fontId="4" fillId="3" borderId="8" xfId="0" applyFill="true" applyBorder="true" applyFont="true">
      <alignment wrapText="true"/>
    </xf>
    <xf numFmtId="0" fontId="5" fillId="0" borderId="8" xfId="0" applyBorder="true" applyFont="true">
      <alignment wrapText="true"/>
    </xf>
    <xf numFmtId="0" fontId="6" fillId="3" borderId="8" xfId="0" applyFill="true" applyBorder="true" applyFont="true">
      <alignment wrapText="true"/>
    </xf>
    <xf numFmtId="0" fontId="7" fillId="0" borderId="8" xfId="0" applyBorder="true" applyFont="true">
      <alignment wrapText="true"/>
    </xf>
    <xf numFmtId="0" fontId="8" fillId="3" borderId="16" xfId="0" applyFill="true" applyBorder="true" applyFont="true">
      <alignment wrapText="true"/>
    </xf>
    <xf numFmtId="0" fontId="9" fillId="0" borderId="20" xfId="0" applyBorder="true" applyFont="true">
      <alignment wrapText="true"/>
    </xf>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xf numFmtId="0" fontId="22" fillId="0" borderId="0" xfId="0" applyFont="true"/>
    <xf numFmtId="0" fontId="23" fillId="0" borderId="0" xfId="0" applyFont="true"/>
    <xf numFmtId="0" fontId="24" fillId="0" borderId="0" xfId="0" applyFont="true"/>
    <xf numFmtId="0" fontId="25" fillId="0" borderId="0" xfId="0" applyFont="true"/>
    <xf numFmtId="0" fontId="0" fillId="0" borderId="0" xfId="0">
      <alignment horizontal="left"/>
    </xf>
    <xf numFmtId="0" fontId="26" fillId="0" borderId="0" xfId="0" applyFont="true"/>
    <xf numFmtId="0" fontId="27" fillId="0" borderId="0" xfId="0" applyFont="true"/>
    <xf numFmtId="0" fontId="28" fillId="0" borderId="0" xfId="0" applyFont="true"/>
    <xf numFmtId="0" fontId="29" fillId="0" borderId="0" xfId="0" applyFont="true"/>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4" borderId="0" xfId="0" applyFill="true" applyFont="true">
      <alignment horizontal="center"/>
      <protection locked="false"/>
    </xf>
    <xf numFmtId="0" fontId="0" fillId="5" borderId="0" xfId="0" applyFill="true"/>
    <xf numFmtId="0" fontId="36" fillId="3" borderId="0" xfId="0" applyFill="true" applyFont="true"/>
    <xf numFmtId="0" fontId="0" fillId="0" borderId="0" xfId="0">
      <protection locked="false"/>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alignment horizontal="right"/>
    </xf>
    <xf numFmtId="0" fontId="42" fillId="0" borderId="0" xfId="0" applyFont="true">
      <alignment horizontal="right"/>
    </xf>
    <xf numFmtId="0" fontId="43" fillId="0" borderId="0" xfId="0" applyFont="true">
      <alignment horizontal="right"/>
    </xf>
    <xf numFmtId="0" fontId="44" fillId="0" borderId="0" xfId="0" applyFont="true">
      <alignment horizontal="right"/>
    </xf>
    <xf numFmtId="0" fontId="45" fillId="0" borderId="0" xfId="0" applyFont="true">
      <alignment horizontal="right"/>
    </xf>
    <xf numFmtId="0" fontId="46" fillId="0" borderId="0" xfId="0" applyFont="true">
      <alignment horizontal="right"/>
    </xf>
    <xf numFmtId="0" fontId="47" fillId="0" borderId="0" xfId="0" applyFont="true">
      <alignment horizontal="right"/>
    </xf>
    <xf numFmtId="0" fontId="48" fillId="0" borderId="0" xfId="0" applyFont="true">
      <alignment horizontal="right"/>
    </xf>
    <xf numFmtId="0" fontId="49" fillId="0" borderId="0" xfId="0" applyFont="true">
      <alignment horizontal="right"/>
    </xf>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xf numFmtId="0" fontId="67" fillId="0" borderId="0" xfId="0" applyFont="true"/>
    <xf numFmtId="0" fontId="68" fillId="0" borderId="0" xfId="0" applyFont="true"/>
    <xf numFmtId="0" fontId="69" fillId="0" borderId="0" xfId="0" applyFont="true"/>
    <xf numFmtId="0" fontId="70" fillId="0" borderId="0" xfId="0" applyFont="true"/>
    <xf numFmtId="0" fontId="71" fillId="0" borderId="0" xfId="0" applyFont="true"/>
    <xf numFmtId="0" fontId="72" fillId="0" borderId="0" xfId="0" applyFont="true"/>
    <xf numFmtId="0" fontId="73" fillId="0" borderId="0" xfId="0" applyFont="true"/>
    <xf numFmtId="0" fontId="74" fillId="0" borderId="0" xfId="0" applyFont="true"/>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horizontal="right"/>
    </xf>
    <xf numFmtId="0" fontId="119" fillId="0" borderId="0" xfId="0" applyFont="true">
      <alignment horizontal="right"/>
    </xf>
    <xf numFmtId="0" fontId="120" fillId="0" borderId="0" xfId="0" applyFont="true">
      <alignment horizontal="right"/>
    </xf>
    <xf numFmtId="0" fontId="121" fillId="0" borderId="0" xfId="0" applyFont="true">
      <alignment horizontal="right"/>
    </xf>
    <xf numFmtId="0" fontId="122" fillId="0" borderId="0" xfId="0" applyFont="true">
      <alignment horizontal="right"/>
    </xf>
    <xf numFmtId="0" fontId="123" fillId="0" borderId="0" xfId="0" applyFont="true">
      <alignment horizontal="right"/>
    </xf>
    <xf numFmtId="0" fontId="124" fillId="0" borderId="0" xfId="0" applyFont="true">
      <alignment horizontal="right"/>
    </xf>
    <xf numFmtId="0" fontId="125" fillId="0" borderId="0" xfId="0" applyFont="true">
      <alignment horizontal="right"/>
    </xf>
    <xf numFmtId="0" fontId="126" fillId="0" borderId="0" xfId="0" applyFont="true">
      <alignment horizontal="righ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119">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10"/>
  <sheetViews>
    <sheetView workbookViewId="0" tabSelected="true"/>
  </sheetViews>
  <sheetFormatPr defaultRowHeight="15.0"/>
  <cols>
    <col min="1" max="1" width="120.0" customWidth="true"/>
  </cols>
  <sheetData>
    <row r="1">
      <c r="A1" t="s" s="1">
        <v>0</v>
      </c>
    </row>
    <row r="2">
      <c r="A2" t="s" s="2">
        <v>1</v>
      </c>
    </row>
    <row r="3">
      <c r="A3" t="s" s="3">
        <v>2</v>
      </c>
    </row>
    <row r="4">
      <c r="A4" t="s" s="4">
        <v>3</v>
      </c>
    </row>
    <row r="5">
      <c r="A5" t="s" s="5">
        <v>4</v>
      </c>
    </row>
    <row r="6">
      <c r="A6" t="s" s="6">
        <v>5</v>
      </c>
    </row>
    <row r="7">
      <c r="A7" t="s" s="7">
        <v>6</v>
      </c>
    </row>
    <row r="8">
      <c r="A8" t="s" s="8">
        <v>7</v>
      </c>
    </row>
    <row r="9">
      <c r="A9" t="s" s="9">
        <v>8</v>
      </c>
    </row>
    <row r="10"/>
  </sheetData>
  <sheetProtection password="DFB5" sheet="true" scenarios="true" objects="true"/>
  <pageMargins bottom="0.75" footer="0.3" header="0.3" left="0.7" right="0.7" top="0.75"/>
</worksheet>
</file>

<file path=xl/worksheets/sheet2.xml><?xml version="1.0" encoding="utf-8"?>
<worksheet xmlns="http://schemas.openxmlformats.org/spreadsheetml/2006/main">
  <dimension ref="A1:AK132"/>
  <sheetViews>
    <sheetView workbookViewId="0">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9"/>
    <col min="14" max="14" width="13.0" customWidth="true" style="39"/>
    <col min="15" max="15" width="13.0" customWidth="true" style="39"/>
    <col min="16" max="16" width="13.0" customWidth="true" style="39"/>
    <col min="17" max="17" width="13.0" customWidth="true" style="39"/>
    <col min="18" max="18" width="13.0" customWidth="true" style="39"/>
    <col min="19" max="19" width="13.0" customWidth="true" style="39"/>
    <col min="20" max="20" width="13.0" customWidth="true" style="39"/>
    <col min="21" max="21" width="13.0" customWidth="true" style="39"/>
    <col min="22" max="22" width="13.0" customWidth="true" style="39"/>
    <col min="23" max="23" width="13.0" customWidth="true" style="39"/>
    <col min="24" max="24" width="13.0" customWidth="true" style="39"/>
    <col min="25" max="25" width="13.0" customWidth="true" style="39"/>
    <col min="26" max="26" width="13.0" customWidth="true" style="39"/>
    <col min="27" max="27" width="13.0" customWidth="true" style="39"/>
    <col min="28" max="28" width="13.0" customWidth="true" style="39"/>
    <col min="29" max="29" width="13.0" customWidth="true" style="39"/>
    <col min="30" max="30" width="13.0" customWidth="true" style="39"/>
    <col min="31" max="31" width="13.0" customWidth="true" style="39"/>
    <col min="32" max="32" width="13.0" customWidth="true" style="39"/>
    <col min="33" max="33" width="13.0" customWidth="true" style="39"/>
    <col min="34" max="34" width="13.0" customWidth="true" style="39"/>
    <col min="35" max="35" width="13.0" customWidth="true" style="39"/>
    <col min="36" max="36" width="13.0" customWidth="true" style="39"/>
    <col min="37" max="37" width="13.0" customWidth="true" style="39"/>
  </cols>
  <sheetData>
    <row r="1">
      <c r="A1" t="s" s="11">
        <v>9</v>
      </c>
      <c r="B1" s="12"/>
      <c r="C1" s="13"/>
      <c r="D1" s="14"/>
      <c r="E1" s="15"/>
      <c r="F1" s="16"/>
      <c r="G1" s="17"/>
      <c r="H1" s="18"/>
      <c r="I1" s="19"/>
      <c r="J1" s="20"/>
      <c r="K1" s="21"/>
      <c r="L1" s="22"/>
    </row>
    <row r="2">
      <c r="A2" t="s" s="24">
        <v>10</v>
      </c>
      <c r="B2" s="25"/>
      <c r="C2" t="s" s="26">
        <v>11</v>
      </c>
    </row>
    <row r="3">
      <c r="A3" t="s" s="28">
        <v>12</v>
      </c>
      <c r="B3" s="29"/>
      <c r="C3" s="30"/>
      <c r="I3" t="s" s="32">
        <v>13</v>
      </c>
      <c r="J3" s="33"/>
      <c r="K3" s="34"/>
      <c r="L3" s="35"/>
      <c r="M3" t="n" s="36">
        <v>15.0</v>
      </c>
    </row>
    <row r="4" ht="8.0" customHeight="true">
      <c r="A4" s="37"/>
      <c r="B4" s="37"/>
      <c r="C4" s="37"/>
      <c r="D4" s="37"/>
      <c r="E4" s="37"/>
      <c r="F4" s="37"/>
      <c r="G4" s="37"/>
      <c r="H4" s="37"/>
      <c r="I4" s="37"/>
      <c r="J4" s="37"/>
      <c r="K4" s="37"/>
      <c r="L4" s="37"/>
    </row>
    <row r="5">
      <c r="A5" t="s" s="38">
        <v>14</v>
      </c>
      <c r="B5" t="s" s="38">
        <v>15</v>
      </c>
      <c r="C5" t="s" s="38">
        <v>16</v>
      </c>
      <c r="D5" t="s" s="38">
        <v>17</v>
      </c>
      <c r="E5" t="s" s="38">
        <v>18</v>
      </c>
      <c r="F5" t="s" s="38">
        <v>19</v>
      </c>
      <c r="G5" t="s" s="38">
        <v>20</v>
      </c>
      <c r="H5" t="s" s="38">
        <v>21</v>
      </c>
      <c r="I5" t="s" s="38">
        <v>22</v>
      </c>
      <c r="J5" t="s" s="38">
        <v>23</v>
      </c>
      <c r="K5" t="s" s="38">
        <v>24</v>
      </c>
      <c r="L5" s="37"/>
      <c r="M5" t="n" s="38">
        <f>IF(M3&gt;=1,"Box 1 quantity","")</f>
        <v>0.0</v>
      </c>
      <c r="N5" t="n" s="38">
        <f>IF(M3&gt;=2,"Box 2 quantity","")</f>
        <v>0.0</v>
      </c>
      <c r="O5" t="n" s="38">
        <f>IF(M3&gt;=3,"Box 3 quantity","")</f>
        <v>0.0</v>
      </c>
      <c r="P5" t="n" s="38">
        <f>IF(M3&gt;=4,"Box 4 quantity","")</f>
        <v>0.0</v>
      </c>
      <c r="Q5" t="n" s="38">
        <f>IF(M3&gt;=5,"Box 5 quantity","")</f>
        <v>0.0</v>
      </c>
      <c r="R5" t="n" s="38">
        <f>IF(M3&gt;=6,"Box 6 quantity","")</f>
        <v>0.0</v>
      </c>
      <c r="S5" t="n" s="38">
        <f>IF(M3&gt;=7,"Box 7 quantity","")</f>
        <v>0.0</v>
      </c>
      <c r="T5" t="n" s="38">
        <f>IF(M3&gt;=8,"Box 8 quantity","")</f>
        <v>0.0</v>
      </c>
      <c r="U5" t="n" s="38">
        <f>IF(M3&gt;=9,"Box 9 quantity","")</f>
        <v>0.0</v>
      </c>
      <c r="V5" t="n" s="38">
        <f>IF(M3&gt;=10,"Box 10 quantity","")</f>
        <v>0.0</v>
      </c>
      <c r="W5" t="n" s="38">
        <f>IF(M3&gt;=11,"Box 11 quantity","")</f>
        <v>0.0</v>
      </c>
      <c r="X5" t="n" s="38">
        <f>IF(M3&gt;=12,"Box 12 quantity","")</f>
        <v>0.0</v>
      </c>
      <c r="Y5" t="n" s="38">
        <f>IF(M3&gt;=13,"Box 13 quantity","")</f>
        <v>0.0</v>
      </c>
      <c r="Z5" t="n" s="38">
        <f>IF(M3&gt;=14,"Box 14 quantity","")</f>
        <v>0.0</v>
      </c>
      <c r="AA5" t="n" s="38">
        <f>IF(M3&gt;=15,"Box 15 quantity","")</f>
        <v>0.0</v>
      </c>
      <c r="AB5" t="n" s="38">
        <f>IF(M3&gt;=16,"Box 16 quantity","")</f>
        <v>0.0</v>
      </c>
      <c r="AC5" t="n" s="38">
        <f>IF(M3&gt;=17,"Box 17 quantity","")</f>
        <v>0.0</v>
      </c>
      <c r="AD5" t="n" s="38">
        <f>IF(M3&gt;=18,"Box 18 quantity","")</f>
        <v>0.0</v>
      </c>
      <c r="AE5" t="n" s="38">
        <f>IF(M3&gt;=19,"Box 19 quantity","")</f>
        <v>0.0</v>
      </c>
      <c r="AF5" t="n" s="38">
        <f>IF(M3&gt;=20,"Box 20 quantity","")</f>
        <v>0.0</v>
      </c>
      <c r="AG5" t="n" s="38">
        <f>IF(M3&gt;=21,"Box 21 quantity","")</f>
        <v>0.0</v>
      </c>
      <c r="AH5" t="n" s="38">
        <f>IF(M3&gt;=22,"Box 22 quantity","")</f>
        <v>0.0</v>
      </c>
      <c r="AI5" t="n" s="38">
        <f>IF(M3&gt;=23,"Box 23 quantity","")</f>
        <v>0.0</v>
      </c>
      <c r="AJ5" t="n" s="38">
        <f>IF(M3&gt;=24,"Box 24 quantity","")</f>
        <v>0.0</v>
      </c>
      <c r="AK5" t="n" s="38">
        <f>IF(M3&gt;=25,"Box 25 quantity","")</f>
        <v>0.0</v>
      </c>
    </row>
    <row r="6">
      <c r="A6" t="s">
        <v>25</v>
      </c>
      <c r="B6" t="s">
        <v>26</v>
      </c>
      <c r="C6" t="s">
        <v>27</v>
      </c>
      <c r="D6" t="s">
        <v>28</v>
      </c>
      <c r="E6" t="s">
        <v>29</v>
      </c>
      <c r="F6" t="s">
        <v>30</v>
      </c>
      <c r="G6" t="s">
        <v>31</v>
      </c>
      <c r="H6" t="s">
        <v>32</v>
      </c>
      <c r="I6" t="s">
        <v>32</v>
      </c>
      <c r="J6" t="n">
        <v>3.0</v>
      </c>
      <c r="K6" t="n">
        <f>SUM(M6:INDEX(M6:XFD6,1,M3))</f>
        <v>0.0</v>
      </c>
      <c r="L6" s="37"/>
    </row>
    <row r="7">
      <c r="A7" t="s">
        <v>33</v>
      </c>
      <c r="B7" t="s">
        <v>34</v>
      </c>
      <c r="C7" t="s">
        <v>35</v>
      </c>
      <c r="D7" t="s">
        <v>36</v>
      </c>
      <c r="E7" t="s">
        <v>37</v>
      </c>
      <c r="F7" t="s">
        <v>30</v>
      </c>
      <c r="G7" t="s">
        <v>31</v>
      </c>
      <c r="H7" t="s">
        <v>32</v>
      </c>
      <c r="I7" t="s">
        <v>32</v>
      </c>
      <c r="J7" t="n">
        <v>10.0</v>
      </c>
      <c r="K7" t="n">
        <f>SUM(M7:INDEX(M7:XFD7,1,M3))</f>
        <v>0.0</v>
      </c>
      <c r="L7" s="37"/>
    </row>
    <row r="8">
      <c r="A8" t="s">
        <v>38</v>
      </c>
      <c r="B8" t="s">
        <v>39</v>
      </c>
      <c r="C8" t="s">
        <v>40</v>
      </c>
      <c r="D8" t="s">
        <v>41</v>
      </c>
      <c r="E8" t="s">
        <v>42</v>
      </c>
      <c r="F8" t="s">
        <v>30</v>
      </c>
      <c r="G8" t="s">
        <v>31</v>
      </c>
      <c r="H8" t="s">
        <v>32</v>
      </c>
      <c r="I8" t="s">
        <v>32</v>
      </c>
      <c r="J8" t="n">
        <v>6.0</v>
      </c>
      <c r="K8" t="n">
        <f>SUM(M8:INDEX(M8:XFD8,1,M3))</f>
        <v>0.0</v>
      </c>
      <c r="L8" s="37"/>
    </row>
    <row r="9">
      <c r="A9" t="s">
        <v>43</v>
      </c>
      <c r="B9" t="s">
        <v>44</v>
      </c>
      <c r="C9" t="s">
        <v>45</v>
      </c>
      <c r="D9" t="s">
        <v>46</v>
      </c>
      <c r="E9" t="s">
        <v>47</v>
      </c>
      <c r="F9" t="s">
        <v>30</v>
      </c>
      <c r="G9" t="s">
        <v>31</v>
      </c>
      <c r="H9" t="s">
        <v>32</v>
      </c>
      <c r="I9" t="s">
        <v>32</v>
      </c>
      <c r="J9" t="n">
        <v>8.0</v>
      </c>
      <c r="K9" t="n">
        <f>SUM(M9:INDEX(M9:XFD9,1,M3))</f>
        <v>0.0</v>
      </c>
      <c r="L9" s="37"/>
    </row>
    <row r="10">
      <c r="A10" t="s">
        <v>48</v>
      </c>
      <c r="B10" t="s">
        <v>49</v>
      </c>
      <c r="C10" t="s">
        <v>50</v>
      </c>
      <c r="D10" t="s">
        <v>51</v>
      </c>
      <c r="E10" t="s">
        <v>52</v>
      </c>
      <c r="F10" t="s">
        <v>30</v>
      </c>
      <c r="G10" t="s">
        <v>31</v>
      </c>
      <c r="H10" t="s">
        <v>32</v>
      </c>
      <c r="I10" t="s">
        <v>32</v>
      </c>
      <c r="J10" t="n">
        <v>8.0</v>
      </c>
      <c r="K10" t="n">
        <f>SUM(M10:INDEX(M10:XFD10,1,M3))</f>
        <v>0.0</v>
      </c>
      <c r="L10" s="37"/>
    </row>
    <row r="11">
      <c r="A11" t="s">
        <v>53</v>
      </c>
      <c r="B11" t="s">
        <v>54</v>
      </c>
      <c r="C11" t="s">
        <v>55</v>
      </c>
      <c r="D11" t="s">
        <v>56</v>
      </c>
      <c r="E11" t="s">
        <v>57</v>
      </c>
      <c r="F11" t="s">
        <v>30</v>
      </c>
      <c r="G11" t="s">
        <v>31</v>
      </c>
      <c r="H11" t="s">
        <v>32</v>
      </c>
      <c r="I11" t="s">
        <v>32</v>
      </c>
      <c r="J11" t="n">
        <v>8.0</v>
      </c>
      <c r="K11" t="n">
        <f>SUM(M11:INDEX(M11:XFD11,1,M3))</f>
        <v>0.0</v>
      </c>
      <c r="L11" s="37"/>
    </row>
    <row r="12">
      <c r="A12" t="s">
        <v>58</v>
      </c>
      <c r="B12" t="s">
        <v>59</v>
      </c>
      <c r="C12" t="s">
        <v>60</v>
      </c>
      <c r="D12" t="s">
        <v>61</v>
      </c>
      <c r="E12" t="s">
        <v>62</v>
      </c>
      <c r="F12" t="s">
        <v>30</v>
      </c>
      <c r="G12" t="s">
        <v>31</v>
      </c>
      <c r="H12" t="s">
        <v>32</v>
      </c>
      <c r="I12" t="s">
        <v>32</v>
      </c>
      <c r="J12" t="n">
        <v>8.0</v>
      </c>
      <c r="K12" t="n">
        <f>SUM(M12:INDEX(M12:XFD12,1,M3))</f>
        <v>0.0</v>
      </c>
      <c r="L12" s="37"/>
    </row>
    <row r="13">
      <c r="A13" t="s">
        <v>63</v>
      </c>
      <c r="B13" t="s">
        <v>64</v>
      </c>
      <c r="C13" t="s">
        <v>65</v>
      </c>
      <c r="D13" t="s">
        <v>66</v>
      </c>
      <c r="E13" t="s">
        <v>67</v>
      </c>
      <c r="F13" t="s">
        <v>30</v>
      </c>
      <c r="G13" t="s">
        <v>31</v>
      </c>
      <c r="H13" t="s">
        <v>32</v>
      </c>
      <c r="I13" t="s">
        <v>32</v>
      </c>
      <c r="J13" t="n">
        <v>1.0</v>
      </c>
      <c r="K13" t="n">
        <f>SUM(M13:INDEX(M13:XFD13,1,M3))</f>
        <v>0.0</v>
      </c>
      <c r="L13" s="37"/>
    </row>
    <row r="14">
      <c r="A14" t="s">
        <v>68</v>
      </c>
      <c r="B14" t="s">
        <v>69</v>
      </c>
      <c r="C14" t="s">
        <v>70</v>
      </c>
      <c r="D14" t="s">
        <v>71</v>
      </c>
      <c r="E14" t="s">
        <v>72</v>
      </c>
      <c r="F14" t="s">
        <v>30</v>
      </c>
      <c r="G14" t="s">
        <v>31</v>
      </c>
      <c r="H14" t="s">
        <v>32</v>
      </c>
      <c r="I14" t="s">
        <v>32</v>
      </c>
      <c r="J14" t="n">
        <v>10.0</v>
      </c>
      <c r="K14" t="n">
        <f>SUM(M14:INDEX(M14:XFD14,1,M3))</f>
        <v>0.0</v>
      </c>
      <c r="L14" s="37"/>
    </row>
    <row r="15">
      <c r="A15" t="s">
        <v>73</v>
      </c>
      <c r="B15" t="s">
        <v>74</v>
      </c>
      <c r="C15" t="s">
        <v>75</v>
      </c>
      <c r="D15" t="s">
        <v>76</v>
      </c>
      <c r="E15" t="s">
        <v>77</v>
      </c>
      <c r="F15" t="s">
        <v>30</v>
      </c>
      <c r="G15" t="s">
        <v>31</v>
      </c>
      <c r="H15" t="s">
        <v>32</v>
      </c>
      <c r="I15" t="s">
        <v>32</v>
      </c>
      <c r="J15" t="n">
        <v>4.0</v>
      </c>
      <c r="K15" t="n">
        <f>SUM(M15:INDEX(M15:XFD15,1,M3))</f>
        <v>0.0</v>
      </c>
      <c r="L15" s="37"/>
    </row>
    <row r="16">
      <c r="A16" t="s">
        <v>78</v>
      </c>
      <c r="B16" t="s">
        <v>79</v>
      </c>
      <c r="C16" t="s">
        <v>80</v>
      </c>
      <c r="D16" t="s">
        <v>81</v>
      </c>
      <c r="E16" t="s">
        <v>82</v>
      </c>
      <c r="F16" t="s">
        <v>30</v>
      </c>
      <c r="G16" t="s">
        <v>31</v>
      </c>
      <c r="H16" t="s">
        <v>32</v>
      </c>
      <c r="I16" t="s">
        <v>32</v>
      </c>
      <c r="J16" t="n">
        <v>20.0</v>
      </c>
      <c r="K16" t="n">
        <f>SUM(M16:INDEX(M16:XFD16,1,M3))</f>
        <v>0.0</v>
      </c>
      <c r="L16" s="37"/>
    </row>
    <row r="17">
      <c r="A17" t="s">
        <v>83</v>
      </c>
      <c r="B17" t="s">
        <v>84</v>
      </c>
      <c r="C17" t="s">
        <v>85</v>
      </c>
      <c r="D17" t="s">
        <v>86</v>
      </c>
      <c r="E17" t="s">
        <v>87</v>
      </c>
      <c r="F17" t="s">
        <v>30</v>
      </c>
      <c r="G17" t="s">
        <v>31</v>
      </c>
      <c r="H17" t="s">
        <v>32</v>
      </c>
      <c r="I17" t="s">
        <v>32</v>
      </c>
      <c r="J17" t="n">
        <v>12.0</v>
      </c>
      <c r="K17" t="n">
        <f>SUM(M17:INDEX(M17:XFD17,1,M3))</f>
        <v>0.0</v>
      </c>
      <c r="L17" s="37"/>
    </row>
    <row r="18">
      <c r="A18" t="s">
        <v>88</v>
      </c>
      <c r="B18" t="s">
        <v>89</v>
      </c>
      <c r="C18" t="s">
        <v>90</v>
      </c>
      <c r="D18" t="s">
        <v>91</v>
      </c>
      <c r="E18" t="s">
        <v>92</v>
      </c>
      <c r="F18" t="s">
        <v>30</v>
      </c>
      <c r="G18" t="s">
        <v>31</v>
      </c>
      <c r="H18" t="s">
        <v>32</v>
      </c>
      <c r="I18" t="s">
        <v>32</v>
      </c>
      <c r="J18" t="n">
        <v>15.0</v>
      </c>
      <c r="K18" t="n">
        <f>SUM(M18:INDEX(M18:XFD18,1,M3))</f>
        <v>0.0</v>
      </c>
      <c r="L18" s="37"/>
    </row>
    <row r="19">
      <c r="A19" t="s">
        <v>93</v>
      </c>
      <c r="B19" t="s">
        <v>94</v>
      </c>
      <c r="C19" t="s">
        <v>95</v>
      </c>
      <c r="D19" t="s">
        <v>96</v>
      </c>
      <c r="E19" t="s">
        <v>97</v>
      </c>
      <c r="F19" t="s">
        <v>30</v>
      </c>
      <c r="G19" t="s">
        <v>31</v>
      </c>
      <c r="H19" t="s">
        <v>32</v>
      </c>
      <c r="I19" t="s">
        <v>32</v>
      </c>
      <c r="J19" t="n">
        <v>12.0</v>
      </c>
      <c r="K19" t="n">
        <f>SUM(M19:INDEX(M19:XFD19,1,M3))</f>
        <v>0.0</v>
      </c>
      <c r="L19" s="37"/>
    </row>
    <row r="20">
      <c r="A20" t="s">
        <v>98</v>
      </c>
      <c r="B20" t="s">
        <v>99</v>
      </c>
      <c r="C20" t="s">
        <v>100</v>
      </c>
      <c r="D20" t="s">
        <v>101</v>
      </c>
      <c r="E20" t="s">
        <v>102</v>
      </c>
      <c r="F20" t="s">
        <v>30</v>
      </c>
      <c r="G20" t="s">
        <v>31</v>
      </c>
      <c r="H20" t="s">
        <v>32</v>
      </c>
      <c r="I20" t="s">
        <v>32</v>
      </c>
      <c r="J20" t="n">
        <v>12.0</v>
      </c>
      <c r="K20" t="n">
        <f>SUM(M20:INDEX(M20:XFD20,1,M3))</f>
        <v>0.0</v>
      </c>
      <c r="L20" s="37"/>
    </row>
    <row r="21">
      <c r="A21" t="s">
        <v>103</v>
      </c>
      <c r="B21" t="s">
        <v>104</v>
      </c>
      <c r="C21" t="s">
        <v>105</v>
      </c>
      <c r="D21" t="s">
        <v>106</v>
      </c>
      <c r="E21" t="s">
        <v>107</v>
      </c>
      <c r="F21" t="s">
        <v>30</v>
      </c>
      <c r="G21" t="s">
        <v>31</v>
      </c>
      <c r="H21" t="s">
        <v>32</v>
      </c>
      <c r="I21" t="s">
        <v>32</v>
      </c>
      <c r="J21" t="n">
        <v>1.0</v>
      </c>
      <c r="K21" t="n">
        <f>SUM(M21:INDEX(M21:XFD21,1,M3))</f>
        <v>0.0</v>
      </c>
      <c r="L21" s="37"/>
    </row>
    <row r="22">
      <c r="A22" t="s">
        <v>108</v>
      </c>
      <c r="B22" t="s">
        <v>109</v>
      </c>
      <c r="C22" t="s">
        <v>110</v>
      </c>
      <c r="D22" t="s">
        <v>111</v>
      </c>
      <c r="E22" t="s">
        <v>112</v>
      </c>
      <c r="F22" t="s">
        <v>30</v>
      </c>
      <c r="G22" t="s">
        <v>31</v>
      </c>
      <c r="H22" t="s">
        <v>32</v>
      </c>
      <c r="I22" t="s">
        <v>32</v>
      </c>
      <c r="J22" t="n">
        <v>4.0</v>
      </c>
      <c r="K22" t="n">
        <f>SUM(M22:INDEX(M22:XFD22,1,M3))</f>
        <v>0.0</v>
      </c>
      <c r="L22" s="37"/>
    </row>
    <row r="23">
      <c r="A23" t="s">
        <v>113</v>
      </c>
      <c r="B23" t="s">
        <v>114</v>
      </c>
      <c r="C23" t="s">
        <v>115</v>
      </c>
      <c r="D23" t="s">
        <v>116</v>
      </c>
      <c r="E23" t="s">
        <v>117</v>
      </c>
      <c r="F23" t="s">
        <v>30</v>
      </c>
      <c r="G23" t="s">
        <v>31</v>
      </c>
      <c r="H23" t="s">
        <v>32</v>
      </c>
      <c r="I23" t="s">
        <v>32</v>
      </c>
      <c r="J23" t="n">
        <v>3.0</v>
      </c>
      <c r="K23" t="n">
        <f>SUM(M23:INDEX(M23:XFD23,1,M3))</f>
        <v>0.0</v>
      </c>
      <c r="L23" s="37"/>
    </row>
    <row r="24">
      <c r="A24" t="s">
        <v>118</v>
      </c>
      <c r="B24" t="s">
        <v>119</v>
      </c>
      <c r="C24" t="s">
        <v>120</v>
      </c>
      <c r="D24" t="s">
        <v>121</v>
      </c>
      <c r="E24" t="s">
        <v>122</v>
      </c>
      <c r="F24" t="s">
        <v>30</v>
      </c>
      <c r="G24" t="s">
        <v>31</v>
      </c>
      <c r="H24" t="s">
        <v>32</v>
      </c>
      <c r="I24" t="s">
        <v>32</v>
      </c>
      <c r="J24" t="n">
        <v>2.0</v>
      </c>
      <c r="K24" t="n">
        <f>SUM(M24:INDEX(M24:XFD24,1,M3))</f>
        <v>0.0</v>
      </c>
      <c r="L24" s="37"/>
    </row>
    <row r="25">
      <c r="A25" t="s">
        <v>123</v>
      </c>
      <c r="B25" t="s">
        <v>124</v>
      </c>
      <c r="C25" t="s">
        <v>125</v>
      </c>
      <c r="D25" t="s">
        <v>126</v>
      </c>
      <c r="E25" t="s">
        <v>127</v>
      </c>
      <c r="F25" t="s">
        <v>30</v>
      </c>
      <c r="G25" t="s">
        <v>31</v>
      </c>
      <c r="H25" t="s">
        <v>32</v>
      </c>
      <c r="I25" t="s">
        <v>32</v>
      </c>
      <c r="J25" t="n">
        <v>1.0</v>
      </c>
      <c r="K25" t="n">
        <f>SUM(M25:INDEX(M25:XFD25,1,M3))</f>
        <v>0.0</v>
      </c>
      <c r="L25" s="37"/>
    </row>
    <row r="26">
      <c r="A26" t="s">
        <v>128</v>
      </c>
      <c r="B26" t="s">
        <v>129</v>
      </c>
      <c r="C26" t="s">
        <v>130</v>
      </c>
      <c r="D26" t="s">
        <v>131</v>
      </c>
      <c r="E26" t="s">
        <v>132</v>
      </c>
      <c r="F26" t="s">
        <v>30</v>
      </c>
      <c r="G26" t="s">
        <v>31</v>
      </c>
      <c r="H26" t="s">
        <v>32</v>
      </c>
      <c r="I26" t="s">
        <v>32</v>
      </c>
      <c r="J26" t="n">
        <v>1.0</v>
      </c>
      <c r="K26" t="n">
        <f>SUM(M26:INDEX(M26:XFD26,1,M3))</f>
        <v>0.0</v>
      </c>
      <c r="L26" s="37"/>
    </row>
    <row r="27">
      <c r="A27" t="s">
        <v>133</v>
      </c>
      <c r="B27" t="s">
        <v>134</v>
      </c>
      <c r="C27" t="s">
        <v>135</v>
      </c>
      <c r="D27" t="s">
        <v>136</v>
      </c>
      <c r="E27" t="s">
        <v>137</v>
      </c>
      <c r="F27" t="s">
        <v>30</v>
      </c>
      <c r="G27" t="s">
        <v>31</v>
      </c>
      <c r="H27" t="s">
        <v>32</v>
      </c>
      <c r="I27" t="s">
        <v>32</v>
      </c>
      <c r="J27" t="n">
        <v>8.0</v>
      </c>
      <c r="K27" t="n">
        <f>SUM(M27:INDEX(M27:XFD27,1,M3))</f>
        <v>0.0</v>
      </c>
      <c r="L27" s="37"/>
    </row>
    <row r="28">
      <c r="A28" t="s">
        <v>138</v>
      </c>
      <c r="B28" t="s">
        <v>139</v>
      </c>
      <c r="C28" t="s">
        <v>140</v>
      </c>
      <c r="D28" t="s">
        <v>141</v>
      </c>
      <c r="E28" t="s">
        <v>142</v>
      </c>
      <c r="F28" t="s">
        <v>30</v>
      </c>
      <c r="G28" t="s">
        <v>31</v>
      </c>
      <c r="H28" t="s">
        <v>32</v>
      </c>
      <c r="I28" t="s">
        <v>32</v>
      </c>
      <c r="J28" t="n">
        <v>1.0</v>
      </c>
      <c r="K28" t="n">
        <f>SUM(M28:INDEX(M28:XFD28,1,M3))</f>
        <v>0.0</v>
      </c>
      <c r="L28" s="37"/>
    </row>
    <row r="29">
      <c r="A29" t="s">
        <v>143</v>
      </c>
      <c r="B29" t="s">
        <v>144</v>
      </c>
      <c r="C29" t="s">
        <v>145</v>
      </c>
      <c r="D29" t="s">
        <v>146</v>
      </c>
      <c r="E29" t="s">
        <v>147</v>
      </c>
      <c r="F29" t="s">
        <v>30</v>
      </c>
      <c r="G29" t="s">
        <v>31</v>
      </c>
      <c r="H29" t="s">
        <v>32</v>
      </c>
      <c r="I29" t="s">
        <v>32</v>
      </c>
      <c r="J29" t="n">
        <v>8.0</v>
      </c>
      <c r="K29" t="n">
        <f>SUM(M29:INDEX(M29:XFD29,1,M3))</f>
        <v>0.0</v>
      </c>
      <c r="L29" s="37"/>
    </row>
    <row r="30">
      <c r="A30" t="s">
        <v>148</v>
      </c>
      <c r="B30" t="s">
        <v>149</v>
      </c>
      <c r="C30" t="s">
        <v>150</v>
      </c>
      <c r="D30" t="s">
        <v>151</v>
      </c>
      <c r="E30" t="s">
        <v>152</v>
      </c>
      <c r="F30" t="s">
        <v>30</v>
      </c>
      <c r="G30" t="s">
        <v>31</v>
      </c>
      <c r="H30" t="s">
        <v>32</v>
      </c>
      <c r="I30" t="s">
        <v>32</v>
      </c>
      <c r="J30" t="n">
        <v>7.0</v>
      </c>
      <c r="K30" t="n">
        <f>SUM(M30:INDEX(M30:XFD30,1,M3))</f>
        <v>0.0</v>
      </c>
      <c r="L30" s="37"/>
    </row>
    <row r="31">
      <c r="A31" t="s">
        <v>153</v>
      </c>
      <c r="B31" t="s">
        <v>154</v>
      </c>
      <c r="C31" t="s">
        <v>155</v>
      </c>
      <c r="D31" t="s">
        <v>156</v>
      </c>
      <c r="E31" t="s">
        <v>157</v>
      </c>
      <c r="F31" t="s">
        <v>30</v>
      </c>
      <c r="G31" t="s">
        <v>31</v>
      </c>
      <c r="H31" t="s">
        <v>32</v>
      </c>
      <c r="I31" t="s">
        <v>32</v>
      </c>
      <c r="J31" t="n">
        <v>15.0</v>
      </c>
      <c r="K31" t="n">
        <f>SUM(M31:INDEX(M31:XFD31,1,M3))</f>
        <v>0.0</v>
      </c>
      <c r="L31" s="37"/>
    </row>
    <row r="32">
      <c r="A32" t="s">
        <v>158</v>
      </c>
      <c r="B32" t="s">
        <v>159</v>
      </c>
      <c r="C32" t="s">
        <v>160</v>
      </c>
      <c r="D32" t="s">
        <v>161</v>
      </c>
      <c r="E32" t="s">
        <v>162</v>
      </c>
      <c r="F32" t="s">
        <v>30</v>
      </c>
      <c r="G32" t="s">
        <v>31</v>
      </c>
      <c r="H32" t="s">
        <v>32</v>
      </c>
      <c r="I32" t="s">
        <v>32</v>
      </c>
      <c r="J32" t="n">
        <v>2.0</v>
      </c>
      <c r="K32" t="n">
        <f>SUM(M32:INDEX(M32:XFD32,1,M3))</f>
        <v>0.0</v>
      </c>
      <c r="L32" s="37"/>
    </row>
    <row r="33">
      <c r="A33" t="s">
        <v>163</v>
      </c>
      <c r="B33" t="s">
        <v>164</v>
      </c>
      <c r="C33" t="s">
        <v>165</v>
      </c>
      <c r="D33" t="s">
        <v>166</v>
      </c>
      <c r="E33" t="s">
        <v>167</v>
      </c>
      <c r="F33" t="s">
        <v>30</v>
      </c>
      <c r="G33" t="s">
        <v>31</v>
      </c>
      <c r="H33" t="s">
        <v>32</v>
      </c>
      <c r="I33" t="s">
        <v>32</v>
      </c>
      <c r="J33" t="n">
        <v>3.0</v>
      </c>
      <c r="K33" t="n">
        <f>SUM(M33:INDEX(M33:XFD33,1,M3))</f>
        <v>0.0</v>
      </c>
      <c r="L33" s="37"/>
    </row>
    <row r="34">
      <c r="A34" t="s">
        <v>168</v>
      </c>
      <c r="B34" t="s">
        <v>169</v>
      </c>
      <c r="C34" t="s">
        <v>170</v>
      </c>
      <c r="D34" t="s">
        <v>171</v>
      </c>
      <c r="E34" t="s">
        <v>172</v>
      </c>
      <c r="F34" t="s">
        <v>30</v>
      </c>
      <c r="G34" t="s">
        <v>31</v>
      </c>
      <c r="H34" t="s">
        <v>32</v>
      </c>
      <c r="I34" t="s">
        <v>32</v>
      </c>
      <c r="J34" t="n">
        <v>1.0</v>
      </c>
      <c r="K34" t="n">
        <f>SUM(M34:INDEX(M34:XFD34,1,M3))</f>
        <v>0.0</v>
      </c>
      <c r="L34" s="37"/>
    </row>
    <row r="35">
      <c r="A35" t="s">
        <v>173</v>
      </c>
      <c r="B35" t="s">
        <v>174</v>
      </c>
      <c r="C35" t="s">
        <v>175</v>
      </c>
      <c r="D35" t="s">
        <v>176</v>
      </c>
      <c r="E35" t="s">
        <v>177</v>
      </c>
      <c r="F35" t="s">
        <v>30</v>
      </c>
      <c r="G35" t="s">
        <v>31</v>
      </c>
      <c r="H35" t="s">
        <v>32</v>
      </c>
      <c r="I35" t="s">
        <v>32</v>
      </c>
      <c r="J35" t="n">
        <v>1.0</v>
      </c>
      <c r="K35" t="n">
        <f>SUM(M35:INDEX(M35:XFD35,1,M3))</f>
        <v>0.0</v>
      </c>
      <c r="L35" s="37"/>
    </row>
    <row r="36">
      <c r="A36" t="s">
        <v>178</v>
      </c>
      <c r="B36" t="s">
        <v>179</v>
      </c>
      <c r="C36" t="s">
        <v>180</v>
      </c>
      <c r="D36" t="s">
        <v>181</v>
      </c>
      <c r="E36" t="s">
        <v>182</v>
      </c>
      <c r="F36" t="s">
        <v>30</v>
      </c>
      <c r="G36" t="s">
        <v>31</v>
      </c>
      <c r="H36" t="s">
        <v>32</v>
      </c>
      <c r="I36" t="s">
        <v>32</v>
      </c>
      <c r="J36" t="n">
        <v>3.0</v>
      </c>
      <c r="K36" t="n">
        <f>SUM(M36:INDEX(M36:XFD36,1,M3))</f>
        <v>0.0</v>
      </c>
      <c r="L36" s="37"/>
    </row>
    <row r="37">
      <c r="A37" t="s">
        <v>183</v>
      </c>
      <c r="B37" t="s">
        <v>184</v>
      </c>
      <c r="C37" t="s">
        <v>185</v>
      </c>
      <c r="D37" t="s">
        <v>186</v>
      </c>
      <c r="E37" t="s">
        <v>187</v>
      </c>
      <c r="F37" t="s">
        <v>30</v>
      </c>
      <c r="G37" t="s">
        <v>31</v>
      </c>
      <c r="H37" t="s">
        <v>32</v>
      </c>
      <c r="I37" t="s">
        <v>32</v>
      </c>
      <c r="J37" t="n">
        <v>1.0</v>
      </c>
      <c r="K37" t="n">
        <f>SUM(M37:INDEX(M37:XFD37,1,M3))</f>
        <v>0.0</v>
      </c>
      <c r="L37" s="37"/>
    </row>
    <row r="38">
      <c r="A38" t="s">
        <v>188</v>
      </c>
      <c r="B38" t="s">
        <v>189</v>
      </c>
      <c r="C38" t="s">
        <v>190</v>
      </c>
      <c r="D38" t="s">
        <v>191</v>
      </c>
      <c r="E38" t="s">
        <v>192</v>
      </c>
      <c r="F38" t="s">
        <v>30</v>
      </c>
      <c r="G38" t="s">
        <v>31</v>
      </c>
      <c r="H38" t="s">
        <v>32</v>
      </c>
      <c r="I38" t="s">
        <v>32</v>
      </c>
      <c r="J38" t="n">
        <v>1.0</v>
      </c>
      <c r="K38" t="n">
        <f>SUM(M38:INDEX(M38:XFD38,1,M3))</f>
        <v>0.0</v>
      </c>
      <c r="L38" s="37"/>
    </row>
    <row r="39">
      <c r="A39" t="s">
        <v>193</v>
      </c>
      <c r="B39" t="s">
        <v>194</v>
      </c>
      <c r="C39" t="s">
        <v>195</v>
      </c>
      <c r="D39" t="s">
        <v>196</v>
      </c>
      <c r="E39" t="s">
        <v>197</v>
      </c>
      <c r="F39" t="s">
        <v>30</v>
      </c>
      <c r="G39" t="s">
        <v>31</v>
      </c>
      <c r="H39" t="s">
        <v>32</v>
      </c>
      <c r="I39" t="s">
        <v>32</v>
      </c>
      <c r="J39" t="n">
        <v>3.0</v>
      </c>
      <c r="K39" t="n">
        <f>SUM(M39:INDEX(M39:XFD39,1,M3))</f>
        <v>0.0</v>
      </c>
      <c r="L39" s="37"/>
    </row>
    <row r="40">
      <c r="A40" t="s">
        <v>198</v>
      </c>
      <c r="B40" t="s">
        <v>199</v>
      </c>
      <c r="C40" t="s">
        <v>200</v>
      </c>
      <c r="D40" t="s">
        <v>201</v>
      </c>
      <c r="E40" t="s">
        <v>202</v>
      </c>
      <c r="F40" t="s">
        <v>30</v>
      </c>
      <c r="G40" t="s">
        <v>31</v>
      </c>
      <c r="H40" t="s">
        <v>32</v>
      </c>
      <c r="I40" t="s">
        <v>32</v>
      </c>
      <c r="J40" t="n">
        <v>1.0</v>
      </c>
      <c r="K40" t="n">
        <f>SUM(M40:INDEX(M40:XFD40,1,M3))</f>
        <v>0.0</v>
      </c>
      <c r="L40" s="37"/>
    </row>
    <row r="41">
      <c r="A41" t="s">
        <v>203</v>
      </c>
      <c r="B41" t="s">
        <v>204</v>
      </c>
      <c r="C41" t="s">
        <v>205</v>
      </c>
      <c r="D41" t="s">
        <v>206</v>
      </c>
      <c r="E41" t="s">
        <v>207</v>
      </c>
      <c r="F41" t="s">
        <v>30</v>
      </c>
      <c r="G41" t="s">
        <v>31</v>
      </c>
      <c r="H41" t="s">
        <v>32</v>
      </c>
      <c r="I41" t="s">
        <v>32</v>
      </c>
      <c r="J41" t="n">
        <v>1.0</v>
      </c>
      <c r="K41" t="n">
        <f>SUM(M41:INDEX(M41:XFD41,1,M3))</f>
        <v>0.0</v>
      </c>
      <c r="L41" s="37"/>
    </row>
    <row r="42">
      <c r="A42" t="s">
        <v>208</v>
      </c>
      <c r="B42" t="s">
        <v>209</v>
      </c>
      <c r="C42" t="s">
        <v>210</v>
      </c>
      <c r="D42" t="s">
        <v>211</v>
      </c>
      <c r="E42" t="s">
        <v>212</v>
      </c>
      <c r="F42" t="s">
        <v>30</v>
      </c>
      <c r="G42" t="s">
        <v>31</v>
      </c>
      <c r="H42" t="s">
        <v>32</v>
      </c>
      <c r="I42" t="s">
        <v>32</v>
      </c>
      <c r="J42" t="n">
        <v>9.0</v>
      </c>
      <c r="K42" t="n">
        <f>SUM(M42:INDEX(M42:XFD42,1,M3))</f>
        <v>0.0</v>
      </c>
      <c r="L42" s="37"/>
    </row>
    <row r="43">
      <c r="A43" t="s">
        <v>213</v>
      </c>
      <c r="B43" t="s">
        <v>214</v>
      </c>
      <c r="C43" t="s">
        <v>215</v>
      </c>
      <c r="D43" t="s">
        <v>216</v>
      </c>
      <c r="E43" t="s">
        <v>217</v>
      </c>
      <c r="F43" t="s">
        <v>30</v>
      </c>
      <c r="G43" t="s">
        <v>31</v>
      </c>
      <c r="H43" t="s">
        <v>32</v>
      </c>
      <c r="I43" t="s">
        <v>32</v>
      </c>
      <c r="J43" t="n">
        <v>12.0</v>
      </c>
      <c r="K43" t="n">
        <f>SUM(M43:INDEX(M43:XFD43,1,M3))</f>
        <v>0.0</v>
      </c>
      <c r="L43" s="37"/>
    </row>
    <row r="44">
      <c r="A44" t="s">
        <v>218</v>
      </c>
      <c r="B44" t="s">
        <v>219</v>
      </c>
      <c r="C44" t="s">
        <v>220</v>
      </c>
      <c r="D44" t="s">
        <v>221</v>
      </c>
      <c r="E44" t="s">
        <v>222</v>
      </c>
      <c r="F44" t="s">
        <v>30</v>
      </c>
      <c r="G44" t="s">
        <v>31</v>
      </c>
      <c r="H44" t="s">
        <v>32</v>
      </c>
      <c r="I44" t="s">
        <v>32</v>
      </c>
      <c r="J44" t="n">
        <v>12.0</v>
      </c>
      <c r="K44" t="n">
        <f>SUM(M44:INDEX(M44:XFD44,1,M3))</f>
        <v>0.0</v>
      </c>
      <c r="L44" s="37"/>
    </row>
    <row r="45">
      <c r="A45" t="s">
        <v>223</v>
      </c>
      <c r="B45" t="s">
        <v>224</v>
      </c>
      <c r="C45" t="s">
        <v>225</v>
      </c>
      <c r="D45" t="s">
        <v>226</v>
      </c>
      <c r="E45" t="s">
        <v>227</v>
      </c>
      <c r="F45" t="s">
        <v>30</v>
      </c>
      <c r="G45" t="s">
        <v>31</v>
      </c>
      <c r="H45" t="s">
        <v>32</v>
      </c>
      <c r="I45" t="s">
        <v>32</v>
      </c>
      <c r="J45" t="n">
        <v>10.0</v>
      </c>
      <c r="K45" t="n">
        <f>SUM(M45:INDEX(M45:XFD45,1,M3))</f>
        <v>0.0</v>
      </c>
      <c r="L45" s="37"/>
    </row>
    <row r="46">
      <c r="A46" t="s">
        <v>228</v>
      </c>
      <c r="B46" t="s">
        <v>229</v>
      </c>
      <c r="C46" t="s">
        <v>230</v>
      </c>
      <c r="D46" t="s">
        <v>231</v>
      </c>
      <c r="E46" t="s">
        <v>232</v>
      </c>
      <c r="F46" t="s">
        <v>30</v>
      </c>
      <c r="G46" t="s">
        <v>31</v>
      </c>
      <c r="H46" t="s">
        <v>32</v>
      </c>
      <c r="I46" t="s">
        <v>32</v>
      </c>
      <c r="J46" t="n">
        <v>9.0</v>
      </c>
      <c r="K46" t="n">
        <f>SUM(M46:INDEX(M46:XFD46,1,M3))</f>
        <v>0.0</v>
      </c>
      <c r="L46" s="37"/>
    </row>
    <row r="47">
      <c r="A47" t="s">
        <v>233</v>
      </c>
      <c r="B47" t="s">
        <v>234</v>
      </c>
      <c r="C47" t="s">
        <v>235</v>
      </c>
      <c r="D47" t="s">
        <v>236</v>
      </c>
      <c r="E47" t="s">
        <v>237</v>
      </c>
      <c r="F47" t="s">
        <v>30</v>
      </c>
      <c r="G47" t="s">
        <v>31</v>
      </c>
      <c r="H47" t="s">
        <v>32</v>
      </c>
      <c r="I47" t="s">
        <v>32</v>
      </c>
      <c r="J47" t="n">
        <v>1.0</v>
      </c>
      <c r="K47" t="n">
        <f>SUM(M47:INDEX(M47:XFD47,1,M3))</f>
        <v>0.0</v>
      </c>
      <c r="L47" s="37"/>
    </row>
    <row r="48">
      <c r="A48" t="s">
        <v>238</v>
      </c>
      <c r="B48" t="s">
        <v>239</v>
      </c>
      <c r="C48" t="s">
        <v>240</v>
      </c>
      <c r="D48" t="s">
        <v>241</v>
      </c>
      <c r="E48" t="s">
        <v>242</v>
      </c>
      <c r="F48" t="s">
        <v>30</v>
      </c>
      <c r="G48" t="s">
        <v>31</v>
      </c>
      <c r="H48" t="s">
        <v>32</v>
      </c>
      <c r="I48" t="s">
        <v>32</v>
      </c>
      <c r="J48" t="n">
        <v>2.0</v>
      </c>
      <c r="K48" t="n">
        <f>SUM(M48:INDEX(M48:XFD48,1,M3))</f>
        <v>0.0</v>
      </c>
      <c r="L48" s="37"/>
    </row>
    <row r="49">
      <c r="A49" t="s">
        <v>243</v>
      </c>
      <c r="B49" t="s">
        <v>244</v>
      </c>
      <c r="C49" t="s">
        <v>245</v>
      </c>
      <c r="D49" t="s">
        <v>246</v>
      </c>
      <c r="E49" t="s">
        <v>247</v>
      </c>
      <c r="F49" t="s">
        <v>30</v>
      </c>
      <c r="G49" t="s">
        <v>31</v>
      </c>
      <c r="H49" t="s">
        <v>32</v>
      </c>
      <c r="I49" t="s">
        <v>32</v>
      </c>
      <c r="J49" t="n">
        <v>15.0</v>
      </c>
      <c r="K49" t="n">
        <f>SUM(M49:INDEX(M49:XFD49,1,M3))</f>
        <v>0.0</v>
      </c>
      <c r="L49" s="37"/>
    </row>
    <row r="50">
      <c r="A50" t="s">
        <v>248</v>
      </c>
      <c r="B50" t="s">
        <v>249</v>
      </c>
      <c r="C50" t="s">
        <v>250</v>
      </c>
      <c r="D50" t="s">
        <v>251</v>
      </c>
      <c r="E50" t="s">
        <v>252</v>
      </c>
      <c r="F50" t="s">
        <v>30</v>
      </c>
      <c r="G50" t="s">
        <v>31</v>
      </c>
      <c r="H50" t="s">
        <v>32</v>
      </c>
      <c r="I50" t="s">
        <v>32</v>
      </c>
      <c r="J50" t="n">
        <v>1.0</v>
      </c>
      <c r="K50" t="n">
        <f>SUM(M50:INDEX(M50:XFD50,1,M3))</f>
        <v>0.0</v>
      </c>
      <c r="L50" s="37"/>
    </row>
    <row r="51">
      <c r="A51" t="s">
        <v>253</v>
      </c>
      <c r="B51" t="s">
        <v>254</v>
      </c>
      <c r="C51" t="s">
        <v>255</v>
      </c>
      <c r="D51" t="s">
        <v>256</v>
      </c>
      <c r="E51" t="s">
        <v>257</v>
      </c>
      <c r="F51" t="s">
        <v>30</v>
      </c>
      <c r="G51" t="s">
        <v>31</v>
      </c>
      <c r="H51" t="s">
        <v>32</v>
      </c>
      <c r="I51" t="s">
        <v>32</v>
      </c>
      <c r="J51" t="n">
        <v>5.0</v>
      </c>
      <c r="K51" t="n">
        <f>SUM(M51:INDEX(M51:XFD51,1,M3))</f>
        <v>0.0</v>
      </c>
      <c r="L51" s="37"/>
    </row>
    <row r="52">
      <c r="A52" t="s">
        <v>258</v>
      </c>
      <c r="B52" t="s">
        <v>259</v>
      </c>
      <c r="C52" t="s">
        <v>260</v>
      </c>
      <c r="D52" t="s">
        <v>261</v>
      </c>
      <c r="E52" t="s">
        <v>262</v>
      </c>
      <c r="F52" t="s">
        <v>30</v>
      </c>
      <c r="G52" t="s">
        <v>31</v>
      </c>
      <c r="H52" t="s">
        <v>32</v>
      </c>
      <c r="I52" t="s">
        <v>32</v>
      </c>
      <c r="J52" t="n">
        <v>8.0</v>
      </c>
      <c r="K52" t="n">
        <f>SUM(M52:INDEX(M52:XFD52,1,M3))</f>
        <v>0.0</v>
      </c>
      <c r="L52" s="37"/>
    </row>
    <row r="53">
      <c r="A53" t="s">
        <v>263</v>
      </c>
      <c r="B53" t="s">
        <v>264</v>
      </c>
      <c r="C53" t="s">
        <v>265</v>
      </c>
      <c r="D53" t="s">
        <v>266</v>
      </c>
      <c r="E53" t="s">
        <v>267</v>
      </c>
      <c r="F53" t="s">
        <v>30</v>
      </c>
      <c r="G53" t="s">
        <v>31</v>
      </c>
      <c r="H53" t="s">
        <v>32</v>
      </c>
      <c r="I53" t="s">
        <v>32</v>
      </c>
      <c r="J53" t="n">
        <v>12.0</v>
      </c>
      <c r="K53" t="n">
        <f>SUM(M53:INDEX(M53:XFD53,1,M3))</f>
        <v>0.0</v>
      </c>
      <c r="L53" s="37"/>
    </row>
    <row r="54">
      <c r="A54" t="s">
        <v>268</v>
      </c>
      <c r="B54" t="s">
        <v>269</v>
      </c>
      <c r="C54" t="s">
        <v>270</v>
      </c>
      <c r="D54" t="s">
        <v>271</v>
      </c>
      <c r="E54" t="s">
        <v>272</v>
      </c>
      <c r="F54" t="s">
        <v>30</v>
      </c>
      <c r="G54" t="s">
        <v>31</v>
      </c>
      <c r="H54" t="s">
        <v>32</v>
      </c>
      <c r="I54" t="s">
        <v>32</v>
      </c>
      <c r="J54" t="n">
        <v>1.0</v>
      </c>
      <c r="K54" t="n">
        <f>SUM(M54:INDEX(M54:XFD54,1,M3))</f>
        <v>0.0</v>
      </c>
      <c r="L54" s="37"/>
    </row>
    <row r="55">
      <c r="A55" t="s">
        <v>273</v>
      </c>
      <c r="B55" t="s">
        <v>274</v>
      </c>
      <c r="C55" t="s">
        <v>275</v>
      </c>
      <c r="D55" t="s">
        <v>276</v>
      </c>
      <c r="E55" t="s">
        <v>277</v>
      </c>
      <c r="F55" t="s">
        <v>30</v>
      </c>
      <c r="G55" t="s">
        <v>31</v>
      </c>
      <c r="H55" t="s">
        <v>32</v>
      </c>
      <c r="I55" t="s">
        <v>32</v>
      </c>
      <c r="J55" t="n">
        <v>10.0</v>
      </c>
      <c r="K55" t="n">
        <f>SUM(M55:INDEX(M55:XFD55,1,M3))</f>
        <v>0.0</v>
      </c>
      <c r="L55" s="37"/>
    </row>
    <row r="56">
      <c r="A56" t="s">
        <v>278</v>
      </c>
      <c r="B56" t="s">
        <v>279</v>
      </c>
      <c r="C56" t="s">
        <v>280</v>
      </c>
      <c r="D56" t="s">
        <v>281</v>
      </c>
      <c r="E56" t="s">
        <v>282</v>
      </c>
      <c r="F56" t="s">
        <v>30</v>
      </c>
      <c r="G56" t="s">
        <v>31</v>
      </c>
      <c r="H56" t="s">
        <v>32</v>
      </c>
      <c r="I56" t="s">
        <v>32</v>
      </c>
      <c r="J56" t="n">
        <v>6.0</v>
      </c>
      <c r="K56" t="n">
        <f>SUM(M56:INDEX(M56:XFD56,1,M3))</f>
        <v>0.0</v>
      </c>
      <c r="L56" s="37"/>
    </row>
    <row r="57">
      <c r="A57" t="s">
        <v>283</v>
      </c>
      <c r="B57" t="s">
        <v>284</v>
      </c>
      <c r="C57" t="s">
        <v>285</v>
      </c>
      <c r="D57" t="s">
        <v>286</v>
      </c>
      <c r="E57" t="s">
        <v>287</v>
      </c>
      <c r="F57" t="s">
        <v>30</v>
      </c>
      <c r="G57" t="s">
        <v>31</v>
      </c>
      <c r="H57" t="s">
        <v>32</v>
      </c>
      <c r="I57" t="s">
        <v>32</v>
      </c>
      <c r="J57" t="n">
        <v>1.0</v>
      </c>
      <c r="K57" t="n">
        <f>SUM(M57:INDEX(M57:XFD57,1,M3))</f>
        <v>0.0</v>
      </c>
      <c r="L57" s="37"/>
    </row>
    <row r="58">
      <c r="A58" t="s">
        <v>288</v>
      </c>
      <c r="B58" t="s">
        <v>289</v>
      </c>
      <c r="C58" t="s">
        <v>290</v>
      </c>
      <c r="D58" t="s">
        <v>291</v>
      </c>
      <c r="E58" t="s">
        <v>292</v>
      </c>
      <c r="F58" t="s">
        <v>30</v>
      </c>
      <c r="G58" t="s">
        <v>31</v>
      </c>
      <c r="H58" t="s">
        <v>32</v>
      </c>
      <c r="I58" t="s">
        <v>32</v>
      </c>
      <c r="J58" t="n">
        <v>8.0</v>
      </c>
      <c r="K58" t="n">
        <f>SUM(M58:INDEX(M58:XFD58,1,M3))</f>
        <v>0.0</v>
      </c>
      <c r="L58" s="37"/>
    </row>
    <row r="59">
      <c r="A59" t="s">
        <v>293</v>
      </c>
      <c r="B59" t="s">
        <v>294</v>
      </c>
      <c r="C59" t="s">
        <v>295</v>
      </c>
      <c r="D59" t="s">
        <v>296</v>
      </c>
      <c r="E59" t="s">
        <v>297</v>
      </c>
      <c r="F59" t="s">
        <v>30</v>
      </c>
      <c r="G59" t="s">
        <v>31</v>
      </c>
      <c r="H59" t="s">
        <v>32</v>
      </c>
      <c r="I59" t="s">
        <v>32</v>
      </c>
      <c r="J59" t="n">
        <v>8.0</v>
      </c>
      <c r="K59" t="n">
        <f>SUM(M59:INDEX(M59:XFD59,1,M3))</f>
        <v>0.0</v>
      </c>
      <c r="L59" s="37"/>
    </row>
    <row r="60">
      <c r="A60" t="s">
        <v>298</v>
      </c>
      <c r="B60" t="s">
        <v>299</v>
      </c>
      <c r="C60" t="s">
        <v>300</v>
      </c>
      <c r="D60" t="s">
        <v>301</v>
      </c>
      <c r="E60" t="s">
        <v>302</v>
      </c>
      <c r="F60" t="s">
        <v>30</v>
      </c>
      <c r="G60" t="s">
        <v>31</v>
      </c>
      <c r="H60" t="s">
        <v>32</v>
      </c>
      <c r="I60" t="s">
        <v>32</v>
      </c>
      <c r="J60" t="n">
        <v>5.0</v>
      </c>
      <c r="K60" t="n">
        <f>SUM(M60:INDEX(M60:XFD60,1,M3))</f>
        <v>0.0</v>
      </c>
      <c r="L60" s="37"/>
    </row>
    <row r="61">
      <c r="A61" t="s">
        <v>303</v>
      </c>
      <c r="B61" t="s">
        <v>304</v>
      </c>
      <c r="C61" t="s">
        <v>305</v>
      </c>
      <c r="D61" t="s">
        <v>306</v>
      </c>
      <c r="E61" t="s">
        <v>307</v>
      </c>
      <c r="F61" t="s">
        <v>30</v>
      </c>
      <c r="G61" t="s">
        <v>31</v>
      </c>
      <c r="H61" t="s">
        <v>32</v>
      </c>
      <c r="I61" t="s">
        <v>32</v>
      </c>
      <c r="J61" t="n">
        <v>10.0</v>
      </c>
      <c r="K61" t="n">
        <f>SUM(M61:INDEX(M61:XFD61,1,M3))</f>
        <v>0.0</v>
      </c>
      <c r="L61" s="37"/>
    </row>
    <row r="62">
      <c r="A62" t="s">
        <v>308</v>
      </c>
      <c r="B62" t="s">
        <v>309</v>
      </c>
      <c r="C62" t="s">
        <v>310</v>
      </c>
      <c r="D62" t="s">
        <v>311</v>
      </c>
      <c r="E62" t="s">
        <v>312</v>
      </c>
      <c r="F62" t="s">
        <v>30</v>
      </c>
      <c r="G62" t="s">
        <v>31</v>
      </c>
      <c r="H62" t="s">
        <v>32</v>
      </c>
      <c r="I62" t="s">
        <v>32</v>
      </c>
      <c r="J62" t="n">
        <v>7.0</v>
      </c>
      <c r="K62" t="n">
        <f>SUM(M62:INDEX(M62:XFD62,1,M3))</f>
        <v>0.0</v>
      </c>
      <c r="L62" s="37"/>
    </row>
    <row r="63">
      <c r="A63" t="s">
        <v>313</v>
      </c>
      <c r="B63" t="s">
        <v>314</v>
      </c>
      <c r="C63" t="s">
        <v>315</v>
      </c>
      <c r="D63" t="s">
        <v>316</v>
      </c>
      <c r="E63" t="s">
        <v>317</v>
      </c>
      <c r="F63" t="s">
        <v>30</v>
      </c>
      <c r="G63" t="s">
        <v>31</v>
      </c>
      <c r="H63" t="s">
        <v>32</v>
      </c>
      <c r="I63" t="s">
        <v>32</v>
      </c>
      <c r="J63" t="n">
        <v>7.0</v>
      </c>
      <c r="K63" t="n">
        <f>SUM(M63:INDEX(M63:XFD63,1,M3))</f>
        <v>0.0</v>
      </c>
      <c r="L63" s="37"/>
    </row>
    <row r="64">
      <c r="A64" t="s">
        <v>318</v>
      </c>
      <c r="B64" t="s">
        <v>319</v>
      </c>
      <c r="C64" t="s">
        <v>320</v>
      </c>
      <c r="D64" t="s">
        <v>321</v>
      </c>
      <c r="E64" t="s">
        <v>322</v>
      </c>
      <c r="F64" t="s">
        <v>30</v>
      </c>
      <c r="G64" t="s">
        <v>31</v>
      </c>
      <c r="H64" t="s">
        <v>32</v>
      </c>
      <c r="I64" t="s">
        <v>32</v>
      </c>
      <c r="J64" t="n">
        <v>5.0</v>
      </c>
      <c r="K64" t="n">
        <f>SUM(M64:INDEX(M64:XFD64,1,M3))</f>
        <v>0.0</v>
      </c>
      <c r="L64" s="37"/>
    </row>
    <row r="65">
      <c r="A65" t="s">
        <v>323</v>
      </c>
      <c r="B65" t="s">
        <v>324</v>
      </c>
      <c r="C65" t="s">
        <v>325</v>
      </c>
      <c r="D65" t="s">
        <v>326</v>
      </c>
      <c r="E65" t="s">
        <v>327</v>
      </c>
      <c r="F65" t="s">
        <v>30</v>
      </c>
      <c r="G65" t="s">
        <v>31</v>
      </c>
      <c r="H65" t="s">
        <v>32</v>
      </c>
      <c r="I65" t="s">
        <v>32</v>
      </c>
      <c r="J65" t="n">
        <v>8.0</v>
      </c>
      <c r="K65" t="n">
        <f>SUM(M65:INDEX(M65:XFD65,1,M3))</f>
        <v>0.0</v>
      </c>
      <c r="L65" s="37"/>
    </row>
    <row r="66">
      <c r="A66" t="s">
        <v>328</v>
      </c>
      <c r="B66" t="s">
        <v>329</v>
      </c>
      <c r="C66" t="s">
        <v>330</v>
      </c>
      <c r="D66" t="s">
        <v>331</v>
      </c>
      <c r="E66" t="s">
        <v>332</v>
      </c>
      <c r="F66" t="s">
        <v>30</v>
      </c>
      <c r="G66" t="s">
        <v>31</v>
      </c>
      <c r="H66" t="s">
        <v>32</v>
      </c>
      <c r="I66" t="s">
        <v>32</v>
      </c>
      <c r="J66" t="n">
        <v>10.0</v>
      </c>
      <c r="K66" t="n">
        <f>SUM(M66:INDEX(M66:XFD66,1,M3))</f>
        <v>0.0</v>
      </c>
      <c r="L66" s="37"/>
    </row>
    <row r="67">
      <c r="A67" t="s">
        <v>333</v>
      </c>
      <c r="B67" t="s">
        <v>334</v>
      </c>
      <c r="C67" t="s">
        <v>335</v>
      </c>
      <c r="D67" t="s">
        <v>336</v>
      </c>
      <c r="E67" t="s">
        <v>337</v>
      </c>
      <c r="F67" t="s">
        <v>30</v>
      </c>
      <c r="G67" t="s">
        <v>31</v>
      </c>
      <c r="H67" t="s">
        <v>32</v>
      </c>
      <c r="I67" t="s">
        <v>32</v>
      </c>
      <c r="J67" t="n">
        <v>8.0</v>
      </c>
      <c r="K67" t="n">
        <f>SUM(M67:INDEX(M67:XFD67,1,M3))</f>
        <v>0.0</v>
      </c>
      <c r="L67" s="37"/>
    </row>
    <row r="68">
      <c r="A68" t="s">
        <v>338</v>
      </c>
      <c r="B68" t="s">
        <v>339</v>
      </c>
      <c r="C68" t="s">
        <v>340</v>
      </c>
      <c r="D68" t="s">
        <v>341</v>
      </c>
      <c r="E68" t="s">
        <v>342</v>
      </c>
      <c r="F68" t="s">
        <v>30</v>
      </c>
      <c r="G68" t="s">
        <v>31</v>
      </c>
      <c r="H68" t="s">
        <v>32</v>
      </c>
      <c r="I68" t="s">
        <v>32</v>
      </c>
      <c r="J68" t="n">
        <v>8.0</v>
      </c>
      <c r="K68" t="n">
        <f>SUM(M68:INDEX(M68:XFD68,1,M3))</f>
        <v>0.0</v>
      </c>
      <c r="L68" s="37"/>
    </row>
    <row r="69">
      <c r="A69" t="s">
        <v>343</v>
      </c>
      <c r="B69" t="s">
        <v>344</v>
      </c>
      <c r="C69" t="s">
        <v>345</v>
      </c>
      <c r="D69" t="s">
        <v>346</v>
      </c>
      <c r="E69" t="s">
        <v>347</v>
      </c>
      <c r="F69" t="s">
        <v>30</v>
      </c>
      <c r="G69" t="s">
        <v>31</v>
      </c>
      <c r="H69" t="s">
        <v>32</v>
      </c>
      <c r="I69" t="s">
        <v>32</v>
      </c>
      <c r="J69" t="n">
        <v>6.0</v>
      </c>
      <c r="K69" t="n">
        <f>SUM(M69:INDEX(M69:XFD69,1,M3))</f>
        <v>0.0</v>
      </c>
      <c r="L69" s="37"/>
    </row>
    <row r="70">
      <c r="A70" t="s">
        <v>348</v>
      </c>
      <c r="B70" t="s">
        <v>349</v>
      </c>
      <c r="C70" t="s">
        <v>350</v>
      </c>
      <c r="D70" t="s">
        <v>351</v>
      </c>
      <c r="E70" t="s">
        <v>352</v>
      </c>
      <c r="F70" t="s">
        <v>30</v>
      </c>
      <c r="G70" t="s">
        <v>31</v>
      </c>
      <c r="H70" t="s">
        <v>32</v>
      </c>
      <c r="I70" t="s">
        <v>32</v>
      </c>
      <c r="J70" t="n">
        <v>7.0</v>
      </c>
      <c r="K70" t="n">
        <f>SUM(M70:INDEX(M70:XFD70,1,M3))</f>
        <v>0.0</v>
      </c>
      <c r="L70" s="37"/>
    </row>
    <row r="71">
      <c r="A71" t="s">
        <v>353</v>
      </c>
      <c r="B71" t="s">
        <v>354</v>
      </c>
      <c r="C71" t="s">
        <v>355</v>
      </c>
      <c r="D71" t="s">
        <v>356</v>
      </c>
      <c r="E71" t="s">
        <v>357</v>
      </c>
      <c r="F71" t="s">
        <v>30</v>
      </c>
      <c r="G71" t="s">
        <v>31</v>
      </c>
      <c r="H71" t="s">
        <v>32</v>
      </c>
      <c r="I71" t="s">
        <v>32</v>
      </c>
      <c r="J71" t="n">
        <v>10.0</v>
      </c>
      <c r="K71" t="n">
        <f>SUM(M71:INDEX(M71:XFD71,1,M3))</f>
        <v>0.0</v>
      </c>
      <c r="L71" s="37"/>
    </row>
    <row r="72">
      <c r="A72" t="s">
        <v>358</v>
      </c>
      <c r="B72" t="s">
        <v>359</v>
      </c>
      <c r="C72" t="s">
        <v>360</v>
      </c>
      <c r="D72" t="s">
        <v>361</v>
      </c>
      <c r="E72" t="s">
        <v>362</v>
      </c>
      <c r="F72" t="s">
        <v>30</v>
      </c>
      <c r="G72" t="s">
        <v>31</v>
      </c>
      <c r="H72" t="s">
        <v>32</v>
      </c>
      <c r="I72" t="s">
        <v>32</v>
      </c>
      <c r="J72" t="n">
        <v>8.0</v>
      </c>
      <c r="K72" t="n">
        <f>SUM(M72:INDEX(M72:XFD72,1,M3))</f>
        <v>0.0</v>
      </c>
      <c r="L72" s="37"/>
    </row>
    <row r="73">
      <c r="A73" t="s">
        <v>363</v>
      </c>
      <c r="B73" t="s">
        <v>364</v>
      </c>
      <c r="C73" t="s">
        <v>365</v>
      </c>
      <c r="D73" t="s">
        <v>366</v>
      </c>
      <c r="E73" t="s">
        <v>367</v>
      </c>
      <c r="F73" t="s">
        <v>30</v>
      </c>
      <c r="G73" t="s">
        <v>31</v>
      </c>
      <c r="H73" t="s">
        <v>32</v>
      </c>
      <c r="I73" t="s">
        <v>32</v>
      </c>
      <c r="J73" t="n">
        <v>8.0</v>
      </c>
      <c r="K73" t="n">
        <f>SUM(M73:INDEX(M73:XFD73,1,M3))</f>
        <v>0.0</v>
      </c>
      <c r="L73" s="37"/>
    </row>
    <row r="74">
      <c r="A74" t="s">
        <v>368</v>
      </c>
      <c r="B74" t="s">
        <v>369</v>
      </c>
      <c r="C74" t="s">
        <v>370</v>
      </c>
      <c r="D74" t="s">
        <v>371</v>
      </c>
      <c r="E74" t="s">
        <v>372</v>
      </c>
      <c r="F74" t="s">
        <v>30</v>
      </c>
      <c r="G74" t="s">
        <v>31</v>
      </c>
      <c r="H74" t="s">
        <v>32</v>
      </c>
      <c r="I74" t="s">
        <v>32</v>
      </c>
      <c r="J74" t="n">
        <v>6.0</v>
      </c>
      <c r="K74" t="n">
        <f>SUM(M74:INDEX(M74:XFD74,1,M3))</f>
        <v>0.0</v>
      </c>
      <c r="L74" s="37"/>
    </row>
    <row r="75">
      <c r="A75" t="s">
        <v>373</v>
      </c>
      <c r="B75" t="s">
        <v>374</v>
      </c>
      <c r="C75" t="s">
        <v>375</v>
      </c>
      <c r="D75" t="s">
        <v>376</v>
      </c>
      <c r="E75" t="s">
        <v>377</v>
      </c>
      <c r="F75" t="s">
        <v>30</v>
      </c>
      <c r="G75" t="s">
        <v>31</v>
      </c>
      <c r="H75" t="s">
        <v>32</v>
      </c>
      <c r="I75" t="s">
        <v>32</v>
      </c>
      <c r="J75" t="n">
        <v>4.0</v>
      </c>
      <c r="K75" t="n">
        <f>SUM(M75:INDEX(M75:XFD75,1,M3))</f>
        <v>0.0</v>
      </c>
      <c r="L75" s="37"/>
    </row>
    <row r="76">
      <c r="A76" t="s">
        <v>378</v>
      </c>
      <c r="B76" t="s">
        <v>379</v>
      </c>
      <c r="C76" t="s">
        <v>380</v>
      </c>
      <c r="D76" t="s">
        <v>381</v>
      </c>
      <c r="E76" t="s">
        <v>382</v>
      </c>
      <c r="F76" t="s">
        <v>30</v>
      </c>
      <c r="G76" t="s">
        <v>31</v>
      </c>
      <c r="H76" t="s">
        <v>32</v>
      </c>
      <c r="I76" t="s">
        <v>32</v>
      </c>
      <c r="J76" t="n">
        <v>1.0</v>
      </c>
      <c r="K76" t="n">
        <f>SUM(M76:INDEX(M76:XFD76,1,M3))</f>
        <v>0.0</v>
      </c>
      <c r="L76" s="37"/>
    </row>
    <row r="77">
      <c r="A77" t="s">
        <v>383</v>
      </c>
      <c r="B77" t="s">
        <v>384</v>
      </c>
      <c r="C77" t="s">
        <v>385</v>
      </c>
      <c r="D77" t="s">
        <v>386</v>
      </c>
      <c r="E77" t="s">
        <v>387</v>
      </c>
      <c r="F77" t="s">
        <v>30</v>
      </c>
      <c r="G77" t="s">
        <v>31</v>
      </c>
      <c r="H77" t="s">
        <v>32</v>
      </c>
      <c r="I77" t="s">
        <v>32</v>
      </c>
      <c r="J77" t="n">
        <v>3.0</v>
      </c>
      <c r="K77" t="n">
        <f>SUM(M77:INDEX(M77:XFD77,1,M3))</f>
        <v>0.0</v>
      </c>
      <c r="L77" s="37"/>
    </row>
    <row r="78">
      <c r="A78" t="s">
        <v>388</v>
      </c>
      <c r="B78" t="s">
        <v>389</v>
      </c>
      <c r="C78" t="s">
        <v>390</v>
      </c>
      <c r="D78" t="s">
        <v>391</v>
      </c>
      <c r="E78" t="s">
        <v>392</v>
      </c>
      <c r="F78" t="s">
        <v>30</v>
      </c>
      <c r="G78" t="s">
        <v>31</v>
      </c>
      <c r="H78" t="s">
        <v>32</v>
      </c>
      <c r="I78" t="s">
        <v>32</v>
      </c>
      <c r="J78" t="n">
        <v>1.0</v>
      </c>
      <c r="K78" t="n">
        <f>SUM(M78:INDEX(M78:XFD78,1,M3))</f>
        <v>0.0</v>
      </c>
      <c r="L78" s="37"/>
    </row>
    <row r="79">
      <c r="A79" t="s">
        <v>393</v>
      </c>
      <c r="B79" t="s">
        <v>394</v>
      </c>
      <c r="C79" t="s">
        <v>395</v>
      </c>
      <c r="D79" t="s">
        <v>396</v>
      </c>
      <c r="E79" t="s">
        <v>397</v>
      </c>
      <c r="F79" t="s">
        <v>30</v>
      </c>
      <c r="G79" t="s">
        <v>31</v>
      </c>
      <c r="H79" t="s">
        <v>32</v>
      </c>
      <c r="I79" t="s">
        <v>32</v>
      </c>
      <c r="J79" t="n">
        <v>1.0</v>
      </c>
      <c r="K79" t="n">
        <f>SUM(M79:INDEX(M79:XFD79,1,M3))</f>
        <v>0.0</v>
      </c>
      <c r="L79" s="37"/>
    </row>
    <row r="80">
      <c r="A80" t="s">
        <v>398</v>
      </c>
      <c r="B80" t="s">
        <v>399</v>
      </c>
      <c r="C80" t="s">
        <v>400</v>
      </c>
      <c r="D80" t="s">
        <v>401</v>
      </c>
      <c r="E80" t="s">
        <v>402</v>
      </c>
      <c r="F80" t="s">
        <v>30</v>
      </c>
      <c r="G80" t="s">
        <v>31</v>
      </c>
      <c r="H80" t="s">
        <v>32</v>
      </c>
      <c r="I80" t="s">
        <v>32</v>
      </c>
      <c r="J80" t="n">
        <v>8.0</v>
      </c>
      <c r="K80" t="n">
        <f>SUM(M80:INDEX(M80:XFD80,1,M3))</f>
        <v>0.0</v>
      </c>
      <c r="L80" s="37"/>
    </row>
    <row r="81">
      <c r="A81" t="s">
        <v>403</v>
      </c>
      <c r="B81" t="s">
        <v>404</v>
      </c>
      <c r="C81" t="s">
        <v>405</v>
      </c>
      <c r="D81" t="s">
        <v>406</v>
      </c>
      <c r="E81" t="s">
        <v>407</v>
      </c>
      <c r="F81" t="s">
        <v>30</v>
      </c>
      <c r="G81" t="s">
        <v>31</v>
      </c>
      <c r="H81" t="s">
        <v>32</v>
      </c>
      <c r="I81" t="s">
        <v>32</v>
      </c>
      <c r="J81" t="n">
        <v>7.0</v>
      </c>
      <c r="K81" t="n">
        <f>SUM(M81:INDEX(M81:XFD81,1,M3))</f>
        <v>0.0</v>
      </c>
      <c r="L81" s="37"/>
    </row>
    <row r="82">
      <c r="A82" t="s">
        <v>408</v>
      </c>
      <c r="B82" t="s">
        <v>409</v>
      </c>
      <c r="C82" t="s">
        <v>410</v>
      </c>
      <c r="D82" t="s">
        <v>411</v>
      </c>
      <c r="E82" t="s">
        <v>412</v>
      </c>
      <c r="F82" t="s">
        <v>30</v>
      </c>
      <c r="G82" t="s">
        <v>31</v>
      </c>
      <c r="H82" t="s">
        <v>32</v>
      </c>
      <c r="I82" t="s">
        <v>32</v>
      </c>
      <c r="J82" t="n">
        <v>10.0</v>
      </c>
      <c r="K82" t="n">
        <f>SUM(M82:INDEX(M82:XFD82,1,M3))</f>
        <v>0.0</v>
      </c>
      <c r="L82" s="37"/>
    </row>
    <row r="83">
      <c r="A83" t="s">
        <v>413</v>
      </c>
      <c r="B83" t="s">
        <v>414</v>
      </c>
      <c r="C83" t="s">
        <v>415</v>
      </c>
      <c r="D83" t="s">
        <v>416</v>
      </c>
      <c r="E83" t="s">
        <v>417</v>
      </c>
      <c r="F83" t="s">
        <v>30</v>
      </c>
      <c r="G83" t="s">
        <v>31</v>
      </c>
      <c r="H83" t="s">
        <v>32</v>
      </c>
      <c r="I83" t="s">
        <v>32</v>
      </c>
      <c r="J83" t="n">
        <v>14.0</v>
      </c>
      <c r="K83" t="n">
        <f>SUM(M83:INDEX(M83:XFD83,1,M3))</f>
        <v>0.0</v>
      </c>
      <c r="L83" s="37"/>
    </row>
    <row r="84">
      <c r="A84" t="s">
        <v>418</v>
      </c>
      <c r="B84" t="s">
        <v>419</v>
      </c>
      <c r="C84" t="s">
        <v>420</v>
      </c>
      <c r="D84" t="s">
        <v>421</v>
      </c>
      <c r="E84" t="s">
        <v>422</v>
      </c>
      <c r="F84" t="s">
        <v>30</v>
      </c>
      <c r="G84" t="s">
        <v>31</v>
      </c>
      <c r="H84" t="s">
        <v>32</v>
      </c>
      <c r="I84" t="s">
        <v>32</v>
      </c>
      <c r="J84" t="n">
        <v>1.0</v>
      </c>
      <c r="K84" t="n">
        <f>SUM(M84:INDEX(M84:XFD84,1,M3))</f>
        <v>0.0</v>
      </c>
      <c r="L84" s="37"/>
    </row>
    <row r="85">
      <c r="A85" t="s">
        <v>423</v>
      </c>
      <c r="B85" t="s">
        <v>424</v>
      </c>
      <c r="C85" t="s">
        <v>425</v>
      </c>
      <c r="D85" t="s">
        <v>426</v>
      </c>
      <c r="E85" t="s">
        <v>427</v>
      </c>
      <c r="F85" t="s">
        <v>30</v>
      </c>
      <c r="G85" t="s">
        <v>31</v>
      </c>
      <c r="H85" t="s">
        <v>32</v>
      </c>
      <c r="I85" t="s">
        <v>32</v>
      </c>
      <c r="J85" t="n">
        <v>8.0</v>
      </c>
      <c r="K85" t="n">
        <f>SUM(M85:INDEX(M85:XFD85,1,M3))</f>
        <v>0.0</v>
      </c>
      <c r="L85" s="37"/>
    </row>
    <row r="86">
      <c r="A86" t="s">
        <v>428</v>
      </c>
      <c r="B86" t="s">
        <v>429</v>
      </c>
      <c r="C86" t="s">
        <v>430</v>
      </c>
      <c r="D86" t="s">
        <v>431</v>
      </c>
      <c r="E86" t="s">
        <v>432</v>
      </c>
      <c r="F86" t="s">
        <v>30</v>
      </c>
      <c r="G86" t="s">
        <v>31</v>
      </c>
      <c r="H86" t="s">
        <v>32</v>
      </c>
      <c r="I86" t="s">
        <v>32</v>
      </c>
      <c r="J86" t="n">
        <v>8.0</v>
      </c>
      <c r="K86" t="n">
        <f>SUM(M86:INDEX(M86:XFD86,1,M3))</f>
        <v>0.0</v>
      </c>
      <c r="L86" s="37"/>
    </row>
    <row r="87">
      <c r="A87" t="s">
        <v>433</v>
      </c>
      <c r="B87" t="s">
        <v>434</v>
      </c>
      <c r="C87" t="s">
        <v>435</v>
      </c>
      <c r="D87" t="s">
        <v>436</v>
      </c>
      <c r="E87" t="s">
        <v>437</v>
      </c>
      <c r="F87" t="s">
        <v>30</v>
      </c>
      <c r="G87" t="s">
        <v>31</v>
      </c>
      <c r="H87" t="s">
        <v>32</v>
      </c>
      <c r="I87" t="s">
        <v>32</v>
      </c>
      <c r="J87" t="n">
        <v>10.0</v>
      </c>
      <c r="K87" t="n">
        <f>SUM(M87:INDEX(M87:XFD87,1,M3))</f>
        <v>0.0</v>
      </c>
      <c r="L87" s="37"/>
    </row>
    <row r="88">
      <c r="A88" t="s">
        <v>438</v>
      </c>
      <c r="B88" t="s">
        <v>439</v>
      </c>
      <c r="C88" t="s">
        <v>440</v>
      </c>
      <c r="D88" t="s">
        <v>441</v>
      </c>
      <c r="E88" t="s">
        <v>442</v>
      </c>
      <c r="F88" t="s">
        <v>30</v>
      </c>
      <c r="G88" t="s">
        <v>31</v>
      </c>
      <c r="H88" t="s">
        <v>32</v>
      </c>
      <c r="I88" t="s">
        <v>32</v>
      </c>
      <c r="J88" t="n">
        <v>10.0</v>
      </c>
      <c r="K88" t="n">
        <f>SUM(M88:INDEX(M88:XFD88,1,M3))</f>
        <v>0.0</v>
      </c>
      <c r="L88" s="37"/>
    </row>
    <row r="89">
      <c r="A89" t="s">
        <v>443</v>
      </c>
      <c r="B89" t="s">
        <v>444</v>
      </c>
      <c r="C89" t="s">
        <v>445</v>
      </c>
      <c r="D89" t="s">
        <v>446</v>
      </c>
      <c r="E89" t="s">
        <v>447</v>
      </c>
      <c r="F89" t="s">
        <v>30</v>
      </c>
      <c r="G89" t="s">
        <v>31</v>
      </c>
      <c r="H89" t="s">
        <v>32</v>
      </c>
      <c r="I89" t="s">
        <v>32</v>
      </c>
      <c r="J89" t="n">
        <v>2.0</v>
      </c>
      <c r="K89" t="n">
        <f>SUM(M89:INDEX(M89:XFD89,1,M3))</f>
        <v>0.0</v>
      </c>
      <c r="L89" s="37"/>
    </row>
    <row r="90">
      <c r="A90" t="s">
        <v>448</v>
      </c>
      <c r="B90" t="s">
        <v>449</v>
      </c>
      <c r="C90" t="s">
        <v>450</v>
      </c>
      <c r="D90" t="s">
        <v>451</v>
      </c>
      <c r="E90" t="s">
        <v>452</v>
      </c>
      <c r="F90" t="s">
        <v>30</v>
      </c>
      <c r="G90" t="s">
        <v>31</v>
      </c>
      <c r="H90" t="s">
        <v>32</v>
      </c>
      <c r="I90" t="s">
        <v>32</v>
      </c>
      <c r="J90" t="n">
        <v>3.0</v>
      </c>
      <c r="K90" t="n">
        <f>SUM(M90:INDEX(M90:XFD90,1,M3))</f>
        <v>0.0</v>
      </c>
      <c r="L90" s="37"/>
    </row>
    <row r="91">
      <c r="A91" t="s">
        <v>453</v>
      </c>
      <c r="B91" t="s">
        <v>454</v>
      </c>
      <c r="C91" t="s">
        <v>455</v>
      </c>
      <c r="D91" t="s">
        <v>456</v>
      </c>
      <c r="E91" t="s">
        <v>457</v>
      </c>
      <c r="F91" t="s">
        <v>30</v>
      </c>
      <c r="G91" t="s">
        <v>31</v>
      </c>
      <c r="H91" t="s">
        <v>32</v>
      </c>
      <c r="I91" t="s">
        <v>32</v>
      </c>
      <c r="J91" t="n">
        <v>5.0</v>
      </c>
      <c r="K91" t="n">
        <f>SUM(M91:INDEX(M91:XFD91,1,M3))</f>
        <v>0.0</v>
      </c>
      <c r="L91" s="37"/>
    </row>
    <row r="92">
      <c r="A92" t="s">
        <v>458</v>
      </c>
      <c r="B92" t="s">
        <v>459</v>
      </c>
      <c r="C92" t="s">
        <v>460</v>
      </c>
      <c r="D92" t="s">
        <v>461</v>
      </c>
      <c r="E92" t="s">
        <v>462</v>
      </c>
      <c r="F92" t="s">
        <v>30</v>
      </c>
      <c r="G92" t="s">
        <v>31</v>
      </c>
      <c r="H92" t="s">
        <v>32</v>
      </c>
      <c r="I92" t="s">
        <v>32</v>
      </c>
      <c r="J92" t="n">
        <v>4.0</v>
      </c>
      <c r="K92" t="n">
        <f>SUM(M92:INDEX(M92:XFD92,1,M3))</f>
        <v>0.0</v>
      </c>
      <c r="L92" s="37"/>
    </row>
    <row r="93">
      <c r="A93" t="s">
        <v>463</v>
      </c>
      <c r="B93" t="s">
        <v>464</v>
      </c>
      <c r="C93" t="s">
        <v>465</v>
      </c>
      <c r="D93" t="s">
        <v>466</v>
      </c>
      <c r="E93" t="s">
        <v>467</v>
      </c>
      <c r="F93" t="s">
        <v>30</v>
      </c>
      <c r="G93" t="s">
        <v>31</v>
      </c>
      <c r="H93" t="s">
        <v>32</v>
      </c>
      <c r="I93" t="s">
        <v>32</v>
      </c>
      <c r="J93" t="n">
        <v>3.0</v>
      </c>
      <c r="K93" t="n">
        <f>SUM(M93:INDEX(M93:XFD93,1,M3))</f>
        <v>0.0</v>
      </c>
      <c r="L93" s="37"/>
    </row>
    <row r="94">
      <c r="A94" t="s">
        <v>468</v>
      </c>
      <c r="B94" t="s">
        <v>469</v>
      </c>
      <c r="C94" t="s">
        <v>470</v>
      </c>
      <c r="D94" t="s">
        <v>471</v>
      </c>
      <c r="E94" t="s">
        <v>472</v>
      </c>
      <c r="F94" t="s">
        <v>30</v>
      </c>
      <c r="G94" t="s">
        <v>31</v>
      </c>
      <c r="H94" t="s">
        <v>32</v>
      </c>
      <c r="I94" t="s">
        <v>32</v>
      </c>
      <c r="J94" t="n">
        <v>15.0</v>
      </c>
      <c r="K94" t="n">
        <f>SUM(M94:INDEX(M94:XFD94,1,M3))</f>
        <v>0.0</v>
      </c>
      <c r="L94" s="37"/>
    </row>
    <row r="95">
      <c r="A95" t="s">
        <v>473</v>
      </c>
      <c r="B95" t="s">
        <v>474</v>
      </c>
      <c r="C95" t="s">
        <v>475</v>
      </c>
      <c r="D95" t="s">
        <v>476</v>
      </c>
      <c r="E95" t="s">
        <v>477</v>
      </c>
      <c r="F95" t="s">
        <v>30</v>
      </c>
      <c r="G95" t="s">
        <v>31</v>
      </c>
      <c r="H95" t="s">
        <v>32</v>
      </c>
      <c r="I95" t="s">
        <v>32</v>
      </c>
      <c r="J95" t="n">
        <v>10.0</v>
      </c>
      <c r="K95" t="n">
        <f>SUM(M95:INDEX(M95:XFD95,1,M3))</f>
        <v>0.0</v>
      </c>
      <c r="L95" s="37"/>
    </row>
    <row r="96">
      <c r="A96" t="s">
        <v>478</v>
      </c>
      <c r="B96" t="s">
        <v>479</v>
      </c>
      <c r="C96" t="s">
        <v>480</v>
      </c>
      <c r="D96" t="s">
        <v>481</v>
      </c>
      <c r="E96" t="s">
        <v>482</v>
      </c>
      <c r="F96" t="s">
        <v>30</v>
      </c>
      <c r="G96" t="s">
        <v>31</v>
      </c>
      <c r="H96" t="s">
        <v>32</v>
      </c>
      <c r="I96" t="s">
        <v>32</v>
      </c>
      <c r="J96" t="n">
        <v>1.0</v>
      </c>
      <c r="K96" t="n">
        <f>SUM(M96:INDEX(M96:XFD96,1,M3))</f>
        <v>0.0</v>
      </c>
      <c r="L96" s="37"/>
    </row>
    <row r="97">
      <c r="A97" t="s">
        <v>483</v>
      </c>
      <c r="B97" t="s">
        <v>484</v>
      </c>
      <c r="C97" t="s">
        <v>485</v>
      </c>
      <c r="D97" t="s">
        <v>486</v>
      </c>
      <c r="E97" t="s">
        <v>487</v>
      </c>
      <c r="F97" t="s">
        <v>30</v>
      </c>
      <c r="G97" t="s">
        <v>31</v>
      </c>
      <c r="H97" t="s">
        <v>32</v>
      </c>
      <c r="I97" t="s">
        <v>32</v>
      </c>
      <c r="J97" t="n">
        <v>4.0</v>
      </c>
      <c r="K97" t="n">
        <f>SUM(M97:INDEX(M97:XFD97,1,M3))</f>
        <v>0.0</v>
      </c>
      <c r="L97" s="37"/>
    </row>
    <row r="98">
      <c r="A98" t="s">
        <v>488</v>
      </c>
      <c r="B98" t="s">
        <v>489</v>
      </c>
      <c r="C98" t="s">
        <v>490</v>
      </c>
      <c r="D98" t="s">
        <v>491</v>
      </c>
      <c r="E98" t="s">
        <v>492</v>
      </c>
      <c r="F98" t="s">
        <v>30</v>
      </c>
      <c r="G98" t="s">
        <v>31</v>
      </c>
      <c r="H98" t="s">
        <v>32</v>
      </c>
      <c r="I98" t="s">
        <v>32</v>
      </c>
      <c r="J98" t="n">
        <v>6.0</v>
      </c>
      <c r="K98" t="n">
        <f>SUM(M98:INDEX(M98:XFD98,1,M3))</f>
        <v>0.0</v>
      </c>
      <c r="L98" s="37"/>
    </row>
    <row r="99">
      <c r="A99" t="s">
        <v>493</v>
      </c>
      <c r="B99" t="s">
        <v>494</v>
      </c>
      <c r="C99" t="s">
        <v>495</v>
      </c>
      <c r="D99" t="s">
        <v>496</v>
      </c>
      <c r="E99" t="s">
        <v>497</v>
      </c>
      <c r="F99" t="s">
        <v>30</v>
      </c>
      <c r="G99" t="s">
        <v>31</v>
      </c>
      <c r="H99" t="s">
        <v>32</v>
      </c>
      <c r="I99" t="s">
        <v>32</v>
      </c>
      <c r="J99" t="n">
        <v>6.0</v>
      </c>
      <c r="K99" t="n">
        <f>SUM(M99:INDEX(M99:XFD99,1,M3))</f>
        <v>0.0</v>
      </c>
      <c r="L99" s="37"/>
    </row>
    <row r="100">
      <c r="A100" t="s">
        <v>498</v>
      </c>
      <c r="B100" t="s">
        <v>499</v>
      </c>
      <c r="C100" t="s">
        <v>500</v>
      </c>
      <c r="D100" t="s">
        <v>501</v>
      </c>
      <c r="E100" t="s">
        <v>502</v>
      </c>
      <c r="F100" t="s">
        <v>30</v>
      </c>
      <c r="G100" t="s">
        <v>31</v>
      </c>
      <c r="H100" t="s">
        <v>32</v>
      </c>
      <c r="I100" t="s">
        <v>32</v>
      </c>
      <c r="J100" t="n">
        <v>3.0</v>
      </c>
      <c r="K100" t="n">
        <f>SUM(M100:INDEX(M100:XFD100,1,M3))</f>
        <v>0.0</v>
      </c>
      <c r="L100" s="37"/>
    </row>
    <row r="101">
      <c r="A101" t="s">
        <v>503</v>
      </c>
      <c r="B101" t="s">
        <v>504</v>
      </c>
      <c r="C101" t="s">
        <v>505</v>
      </c>
      <c r="D101" t="s">
        <v>506</v>
      </c>
      <c r="E101" t="s">
        <v>507</v>
      </c>
      <c r="F101" t="s">
        <v>30</v>
      </c>
      <c r="G101" t="s">
        <v>31</v>
      </c>
      <c r="H101" t="s">
        <v>32</v>
      </c>
      <c r="I101" t="s">
        <v>32</v>
      </c>
      <c r="J101" t="n">
        <v>4.0</v>
      </c>
      <c r="K101" t="n">
        <f>SUM(M101:INDEX(M101:XFD101,1,M3))</f>
        <v>0.0</v>
      </c>
      <c r="L101" s="37"/>
    </row>
    <row r="102">
      <c r="A102" t="s">
        <v>508</v>
      </c>
      <c r="B102" t="s">
        <v>509</v>
      </c>
      <c r="C102" t="s">
        <v>510</v>
      </c>
      <c r="D102" t="s">
        <v>511</v>
      </c>
      <c r="E102" t="s">
        <v>512</v>
      </c>
      <c r="F102" t="s">
        <v>30</v>
      </c>
      <c r="G102" t="s">
        <v>31</v>
      </c>
      <c r="H102" t="s">
        <v>32</v>
      </c>
      <c r="I102" t="s">
        <v>32</v>
      </c>
      <c r="J102" t="n">
        <v>1.0</v>
      </c>
      <c r="K102" t="n">
        <f>SUM(M102:INDEX(M102:XFD102,1,M3))</f>
        <v>0.0</v>
      </c>
      <c r="L102" s="37"/>
    </row>
    <row r="103">
      <c r="A103" t="s">
        <v>513</v>
      </c>
      <c r="B103" t="s">
        <v>514</v>
      </c>
      <c r="C103" t="s">
        <v>515</v>
      </c>
      <c r="D103" t="s">
        <v>516</v>
      </c>
      <c r="E103" t="s">
        <v>517</v>
      </c>
      <c r="F103" t="s">
        <v>30</v>
      </c>
      <c r="G103" t="s">
        <v>31</v>
      </c>
      <c r="H103" t="s">
        <v>32</v>
      </c>
      <c r="I103" t="s">
        <v>32</v>
      </c>
      <c r="J103" t="n">
        <v>1.0</v>
      </c>
      <c r="K103" t="n">
        <f>SUM(M103:INDEX(M103:XFD103,1,M3))</f>
        <v>0.0</v>
      </c>
      <c r="L103" s="37"/>
    </row>
    <row r="104">
      <c r="A104" t="s">
        <v>518</v>
      </c>
      <c r="B104" t="s">
        <v>519</v>
      </c>
      <c r="C104" t="s">
        <v>520</v>
      </c>
      <c r="D104" t="s">
        <v>521</v>
      </c>
      <c r="E104" t="s">
        <v>522</v>
      </c>
      <c r="F104" t="s">
        <v>30</v>
      </c>
      <c r="G104" t="s">
        <v>31</v>
      </c>
      <c r="H104" t="s">
        <v>32</v>
      </c>
      <c r="I104" t="s">
        <v>32</v>
      </c>
      <c r="J104" t="n">
        <v>6.0</v>
      </c>
      <c r="K104" t="n">
        <f>SUM(M104:INDEX(M104:XFD104,1,M3))</f>
        <v>0.0</v>
      </c>
      <c r="L104" s="37"/>
    </row>
    <row r="105">
      <c r="A105" t="s">
        <v>523</v>
      </c>
      <c r="B105" t="s">
        <v>524</v>
      </c>
      <c r="C105" t="s">
        <v>525</v>
      </c>
      <c r="D105" t="s">
        <v>526</v>
      </c>
      <c r="E105" t="s">
        <v>527</v>
      </c>
      <c r="F105" t="s">
        <v>30</v>
      </c>
      <c r="G105" t="s">
        <v>31</v>
      </c>
      <c r="H105" t="s">
        <v>32</v>
      </c>
      <c r="I105" t="s">
        <v>32</v>
      </c>
      <c r="J105" t="n">
        <v>13.0</v>
      </c>
      <c r="K105" t="n">
        <f>SUM(M105:INDEX(M105:XFD105,1,M3))</f>
        <v>0.0</v>
      </c>
      <c r="L105" s="37"/>
    </row>
    <row r="106">
      <c r="A106" t="s">
        <v>528</v>
      </c>
      <c r="B106" t="s">
        <v>529</v>
      </c>
      <c r="C106" t="s">
        <v>530</v>
      </c>
      <c r="D106" t="s">
        <v>531</v>
      </c>
      <c r="E106" t="s">
        <v>532</v>
      </c>
      <c r="F106" t="s">
        <v>30</v>
      </c>
      <c r="G106" t="s">
        <v>31</v>
      </c>
      <c r="H106" t="s">
        <v>32</v>
      </c>
      <c r="I106" t="s">
        <v>32</v>
      </c>
      <c r="J106" t="n">
        <v>12.0</v>
      </c>
      <c r="K106" t="n">
        <f>SUM(M106:INDEX(M106:XFD106,1,M3))</f>
        <v>0.0</v>
      </c>
      <c r="L106" s="37"/>
    </row>
    <row r="107">
      <c r="A107" t="s">
        <v>533</v>
      </c>
      <c r="B107" t="s">
        <v>534</v>
      </c>
      <c r="C107" t="s">
        <v>535</v>
      </c>
      <c r="D107" t="s">
        <v>536</v>
      </c>
      <c r="E107" t="s">
        <v>537</v>
      </c>
      <c r="F107" t="s">
        <v>30</v>
      </c>
      <c r="G107" t="s">
        <v>31</v>
      </c>
      <c r="H107" t="s">
        <v>32</v>
      </c>
      <c r="I107" t="s">
        <v>32</v>
      </c>
      <c r="J107" t="n">
        <v>8.0</v>
      </c>
      <c r="K107" t="n">
        <f>SUM(M107:INDEX(M107:XFD107,1,M3))</f>
        <v>0.0</v>
      </c>
      <c r="L107" s="37"/>
    </row>
    <row r="108">
      <c r="A108" t="s">
        <v>538</v>
      </c>
      <c r="B108" t="s">
        <v>539</v>
      </c>
      <c r="C108" t="s">
        <v>540</v>
      </c>
      <c r="D108" t="s">
        <v>541</v>
      </c>
      <c r="E108" t="s">
        <v>542</v>
      </c>
      <c r="F108" t="s">
        <v>30</v>
      </c>
      <c r="G108" t="s">
        <v>31</v>
      </c>
      <c r="H108" t="s">
        <v>32</v>
      </c>
      <c r="I108" t="s">
        <v>32</v>
      </c>
      <c r="J108" t="n">
        <v>2.0</v>
      </c>
      <c r="K108" t="n">
        <f>SUM(M108:INDEX(M108:XFD108,1,M3))</f>
        <v>0.0</v>
      </c>
      <c r="L108" s="37"/>
    </row>
    <row r="109">
      <c r="A109" t="s">
        <v>543</v>
      </c>
      <c r="B109" t="s">
        <v>544</v>
      </c>
      <c r="C109" t="s">
        <v>545</v>
      </c>
      <c r="D109" t="s">
        <v>546</v>
      </c>
      <c r="E109" t="s">
        <v>547</v>
      </c>
      <c r="F109" t="s">
        <v>30</v>
      </c>
      <c r="G109" t="s">
        <v>31</v>
      </c>
      <c r="H109" t="s">
        <v>32</v>
      </c>
      <c r="I109" t="s">
        <v>32</v>
      </c>
      <c r="J109" t="n">
        <v>1.0</v>
      </c>
      <c r="K109" t="n">
        <f>SUM(M109:INDEX(M109:XFD109,1,M3))</f>
        <v>0.0</v>
      </c>
      <c r="L109" s="37"/>
    </row>
    <row r="110">
      <c r="A110" t="s">
        <v>548</v>
      </c>
      <c r="B110" t="s">
        <v>549</v>
      </c>
      <c r="C110" t="s">
        <v>550</v>
      </c>
      <c r="D110" t="s">
        <v>551</v>
      </c>
      <c r="E110" t="s">
        <v>552</v>
      </c>
      <c r="F110" t="s">
        <v>30</v>
      </c>
      <c r="G110" t="s">
        <v>31</v>
      </c>
      <c r="H110" t="s">
        <v>32</v>
      </c>
      <c r="I110" t="s">
        <v>32</v>
      </c>
      <c r="J110" t="n">
        <v>2.0</v>
      </c>
      <c r="K110" t="n">
        <f>SUM(M110:INDEX(M110:XFD110,1,M3))</f>
        <v>0.0</v>
      </c>
      <c r="L110" s="37"/>
    </row>
    <row r="111">
      <c r="A111" t="s">
        <v>553</v>
      </c>
      <c r="B111" t="s">
        <v>554</v>
      </c>
      <c r="C111" t="s">
        <v>555</v>
      </c>
      <c r="D111" t="s">
        <v>556</v>
      </c>
      <c r="E111" t="s">
        <v>557</v>
      </c>
      <c r="F111" t="s">
        <v>30</v>
      </c>
      <c r="G111" t="s">
        <v>31</v>
      </c>
      <c r="H111" t="s">
        <v>32</v>
      </c>
      <c r="I111" t="s">
        <v>32</v>
      </c>
      <c r="J111" t="n">
        <v>2.0</v>
      </c>
      <c r="K111" t="n">
        <f>SUM(M111:INDEX(M111:XFD111,1,M3))</f>
        <v>0.0</v>
      </c>
      <c r="L111" s="37"/>
    </row>
    <row r="112">
      <c r="A112" t="s">
        <v>558</v>
      </c>
      <c r="B112" t="s">
        <v>559</v>
      </c>
      <c r="C112" t="s">
        <v>560</v>
      </c>
      <c r="D112" t="s">
        <v>561</v>
      </c>
      <c r="E112" t="s">
        <v>562</v>
      </c>
      <c r="F112" t="s">
        <v>30</v>
      </c>
      <c r="G112" t="s">
        <v>31</v>
      </c>
      <c r="H112" t="s">
        <v>32</v>
      </c>
      <c r="I112" t="s">
        <v>32</v>
      </c>
      <c r="J112" t="n">
        <v>1.0</v>
      </c>
      <c r="K112" t="n">
        <f>SUM(M112:INDEX(M112:XFD112,1,M3))</f>
        <v>0.0</v>
      </c>
      <c r="L112" s="37"/>
    </row>
    <row r="113">
      <c r="A113" t="s">
        <v>563</v>
      </c>
      <c r="B113" t="s">
        <v>564</v>
      </c>
      <c r="C113" t="s">
        <v>565</v>
      </c>
      <c r="D113" t="s">
        <v>566</v>
      </c>
      <c r="E113" t="s">
        <v>567</v>
      </c>
      <c r="F113" t="s">
        <v>30</v>
      </c>
      <c r="G113" t="s">
        <v>31</v>
      </c>
      <c r="H113" t="s">
        <v>32</v>
      </c>
      <c r="I113" t="s">
        <v>32</v>
      </c>
      <c r="J113" t="n">
        <v>8.0</v>
      </c>
      <c r="K113" t="n">
        <f>SUM(M113:INDEX(M113:XFD113,1,M3))</f>
        <v>0.0</v>
      </c>
      <c r="L113" s="37"/>
    </row>
    <row r="114">
      <c r="A114" t="s">
        <v>568</v>
      </c>
      <c r="B114" t="s">
        <v>569</v>
      </c>
      <c r="C114" t="s">
        <v>570</v>
      </c>
      <c r="D114" t="s">
        <v>571</v>
      </c>
      <c r="E114" t="s">
        <v>572</v>
      </c>
      <c r="F114" t="s">
        <v>30</v>
      </c>
      <c r="G114" t="s">
        <v>31</v>
      </c>
      <c r="H114" t="s">
        <v>32</v>
      </c>
      <c r="I114" t="s">
        <v>32</v>
      </c>
      <c r="J114" t="n">
        <v>13.0</v>
      </c>
      <c r="K114" t="n">
        <f>SUM(M114:INDEX(M114:XFD114,1,M3))</f>
        <v>0.0</v>
      </c>
      <c r="L114" s="37"/>
    </row>
    <row r="115">
      <c r="A115" t="s">
        <v>573</v>
      </c>
      <c r="B115" t="s">
        <v>574</v>
      </c>
      <c r="C115" t="s">
        <v>575</v>
      </c>
      <c r="D115" t="s">
        <v>576</v>
      </c>
      <c r="E115" t="s">
        <v>577</v>
      </c>
      <c r="F115" t="s">
        <v>30</v>
      </c>
      <c r="G115" t="s">
        <v>31</v>
      </c>
      <c r="H115" t="s">
        <v>32</v>
      </c>
      <c r="I115" t="s">
        <v>32</v>
      </c>
      <c r="J115" t="n">
        <v>3.0</v>
      </c>
      <c r="K115" t="n">
        <f>SUM(M115:INDEX(M115:XFD115,1,M3))</f>
        <v>0.0</v>
      </c>
      <c r="L115" s="37"/>
    </row>
    <row r="116">
      <c r="A116" t="s">
        <v>578</v>
      </c>
      <c r="B116" t="s">
        <v>579</v>
      </c>
      <c r="C116" t="s">
        <v>580</v>
      </c>
      <c r="D116" t="s">
        <v>581</v>
      </c>
      <c r="E116" t="s">
        <v>582</v>
      </c>
      <c r="F116" t="s">
        <v>30</v>
      </c>
      <c r="G116" t="s">
        <v>31</v>
      </c>
      <c r="H116" t="s">
        <v>32</v>
      </c>
      <c r="I116" t="s">
        <v>32</v>
      </c>
      <c r="J116" t="n">
        <v>1.0</v>
      </c>
      <c r="K116" t="n">
        <f>SUM(M116:INDEX(M116:XFD116,1,M3))</f>
        <v>0.0</v>
      </c>
      <c r="L116" s="37"/>
    </row>
    <row r="117">
      <c r="A117" t="s">
        <v>583</v>
      </c>
      <c r="B117" t="s">
        <v>584</v>
      </c>
      <c r="C117" t="s">
        <v>585</v>
      </c>
      <c r="D117" t="s">
        <v>586</v>
      </c>
      <c r="E117" t="s">
        <v>587</v>
      </c>
      <c r="F117" t="s">
        <v>30</v>
      </c>
      <c r="G117" t="s">
        <v>31</v>
      </c>
      <c r="H117" t="s">
        <v>32</v>
      </c>
      <c r="I117" t="s">
        <v>32</v>
      </c>
      <c r="J117" t="n">
        <v>9.0</v>
      </c>
      <c r="K117" t="n">
        <f>SUM(M117:INDEX(M117:XFD117,1,M3))</f>
        <v>0.0</v>
      </c>
      <c r="L117" s="37"/>
    </row>
    <row r="118">
      <c r="A118" t="s">
        <v>588</v>
      </c>
      <c r="B118" t="s">
        <v>589</v>
      </c>
      <c r="C118" t="s">
        <v>590</v>
      </c>
      <c r="D118" t="s">
        <v>591</v>
      </c>
      <c r="E118" t="s">
        <v>592</v>
      </c>
      <c r="F118" t="s">
        <v>30</v>
      </c>
      <c r="G118" t="s">
        <v>31</v>
      </c>
      <c r="H118" t="s">
        <v>32</v>
      </c>
      <c r="I118" t="s">
        <v>32</v>
      </c>
      <c r="J118" t="n">
        <v>1.0</v>
      </c>
      <c r="K118" t="n">
        <f>SUM(M118:INDEX(M118:XFD118,1,M3))</f>
        <v>0.0</v>
      </c>
      <c r="L118" s="37"/>
    </row>
    <row r="119">
      <c r="A119" t="s">
        <v>593</v>
      </c>
      <c r="B119" t="s">
        <v>594</v>
      </c>
      <c r="C119" t="s">
        <v>595</v>
      </c>
      <c r="D119" t="s">
        <v>596</v>
      </c>
      <c r="E119" t="s">
        <v>597</v>
      </c>
      <c r="F119" t="s">
        <v>30</v>
      </c>
      <c r="G119" t="s">
        <v>31</v>
      </c>
      <c r="H119" t="s">
        <v>32</v>
      </c>
      <c r="I119" t="s">
        <v>32</v>
      </c>
      <c r="J119" t="n">
        <v>10.0</v>
      </c>
      <c r="K119" t="n">
        <f>SUM(M119:INDEX(M119:XFD119,1,M3))</f>
        <v>0.0</v>
      </c>
      <c r="L119" s="37"/>
    </row>
    <row r="120">
      <c r="A120" t="s">
        <v>598</v>
      </c>
      <c r="B120" t="s">
        <v>599</v>
      </c>
      <c r="C120" t="s">
        <v>600</v>
      </c>
      <c r="D120" t="s">
        <v>601</v>
      </c>
      <c r="E120" t="s">
        <v>602</v>
      </c>
      <c r="F120" t="s">
        <v>30</v>
      </c>
      <c r="G120" t="s">
        <v>31</v>
      </c>
      <c r="H120" t="s">
        <v>32</v>
      </c>
      <c r="I120" t="s">
        <v>32</v>
      </c>
      <c r="J120" t="n">
        <v>8.0</v>
      </c>
      <c r="K120" t="n">
        <f>SUM(M120:INDEX(M120:XFD120,1,M3))</f>
        <v>0.0</v>
      </c>
      <c r="L120" s="37"/>
    </row>
    <row r="121">
      <c r="A121" t="s">
        <v>603</v>
      </c>
      <c r="B121" t="s">
        <v>604</v>
      </c>
      <c r="C121" t="s">
        <v>605</v>
      </c>
      <c r="D121" t="s">
        <v>606</v>
      </c>
      <c r="E121" t="s">
        <v>607</v>
      </c>
      <c r="F121" t="s">
        <v>30</v>
      </c>
      <c r="G121" t="s">
        <v>31</v>
      </c>
      <c r="H121" t="s">
        <v>32</v>
      </c>
      <c r="I121" t="s">
        <v>32</v>
      </c>
      <c r="J121" t="n">
        <v>8.0</v>
      </c>
      <c r="K121" t="n">
        <f>SUM(M121:INDEX(M121:XFD121,1,M3))</f>
        <v>0.0</v>
      </c>
      <c r="L121" s="37"/>
    </row>
    <row r="122">
      <c r="A122" t="s">
        <v>608</v>
      </c>
      <c r="B122" t="s">
        <v>609</v>
      </c>
      <c r="C122" t="s">
        <v>610</v>
      </c>
      <c r="D122" t="s">
        <v>611</v>
      </c>
      <c r="E122" t="s">
        <v>612</v>
      </c>
      <c r="F122" t="s">
        <v>30</v>
      </c>
      <c r="G122" t="s">
        <v>31</v>
      </c>
      <c r="H122" t="s">
        <v>32</v>
      </c>
      <c r="I122" t="s">
        <v>32</v>
      </c>
      <c r="J122" t="n">
        <v>8.0</v>
      </c>
      <c r="K122" t="n">
        <f>SUM(M122:INDEX(M122:XFD122,1,M3))</f>
        <v>0.0</v>
      </c>
      <c r="L122" s="37"/>
    </row>
    <row r="123">
      <c r="A123" t="s">
        <v>613</v>
      </c>
      <c r="B123" t="s">
        <v>614</v>
      </c>
      <c r="C123" t="s">
        <v>615</v>
      </c>
      <c r="D123" t="s">
        <v>616</v>
      </c>
      <c r="E123" t="s">
        <v>617</v>
      </c>
      <c r="F123" t="s">
        <v>30</v>
      </c>
      <c r="G123" t="s">
        <v>31</v>
      </c>
      <c r="H123" t="s">
        <v>32</v>
      </c>
      <c r="I123" t="s">
        <v>32</v>
      </c>
      <c r="J123" t="n">
        <v>7.0</v>
      </c>
      <c r="K123" t="n">
        <f>SUM(M123:INDEX(M123:XFD123,1,M3))</f>
        <v>0.0</v>
      </c>
      <c r="L123" s="37"/>
    </row>
    <row r="124">
      <c r="A124" t="s">
        <v>618</v>
      </c>
      <c r="B124" t="s">
        <v>619</v>
      </c>
      <c r="C124" t="s">
        <v>620</v>
      </c>
      <c r="D124" t="s">
        <v>621</v>
      </c>
      <c r="E124" t="s">
        <v>622</v>
      </c>
      <c r="F124" t="s">
        <v>30</v>
      </c>
      <c r="G124" t="s">
        <v>31</v>
      </c>
      <c r="H124" t="s">
        <v>32</v>
      </c>
      <c r="I124" t="s">
        <v>32</v>
      </c>
      <c r="J124" t="n">
        <v>3.0</v>
      </c>
      <c r="K124" t="n">
        <f>SUM(M124:INDEX(M124:XFD124,1,M3))</f>
        <v>0.0</v>
      </c>
      <c r="L124" s="37"/>
    </row>
    <row r="125" ht="8.0" customHeight="true">
      <c r="A125" s="37"/>
      <c r="B125" s="37"/>
      <c r="C125" s="37"/>
      <c r="D125" s="37"/>
      <c r="E125" s="37"/>
      <c r="F125" s="37"/>
      <c r="G125" s="37"/>
      <c r="H125" s="37"/>
      <c r="I125" s="37"/>
      <c r="J125" s="37"/>
      <c r="K125" s="37"/>
      <c r="L125" s="37"/>
      <c r="M125" s="37"/>
      <c r="N125" s="37"/>
      <c r="O125" s="37"/>
      <c r="P125" s="37"/>
      <c r="Q125" s="37"/>
      <c r="R125" s="37"/>
      <c r="S125" s="37"/>
      <c r="T125" s="37"/>
      <c r="U125" s="37"/>
      <c r="V125" s="37"/>
      <c r="W125" s="37"/>
      <c r="X125" s="37"/>
      <c r="Y125" s="37"/>
      <c r="Z125" s="37"/>
      <c r="AA125" s="37"/>
      <c r="AB125" s="37"/>
      <c r="AC125" s="37"/>
      <c r="AD125" s="37"/>
      <c r="AE125" s="37"/>
      <c r="AF125" s="37"/>
      <c r="AG125" s="37"/>
      <c r="AH125" s="37"/>
      <c r="AI125" s="37"/>
      <c r="AJ125" s="37"/>
      <c r="AK125" s="37"/>
    </row>
    <row r="126">
      <c r="A126" t="s" s="41">
        <v>623</v>
      </c>
      <c r="B126" s="42"/>
      <c r="C126" s="43"/>
      <c r="D126" s="44"/>
      <c r="E126" s="45"/>
      <c r="F126" s="46"/>
      <c r="G126" s="47"/>
      <c r="H126" s="48"/>
      <c r="I126" s="49"/>
      <c r="J126" s="50"/>
      <c r="K126" s="51"/>
      <c r="L126" s="52"/>
      <c r="M126" t="n" s="53">
        <f>IF(M3&gt;=1,"P1 - B1","")</f>
        <v>0.0</v>
      </c>
      <c r="N126" t="n" s="54">
        <f>IF(M3&gt;=2,"P1 - B2","")</f>
        <v>0.0</v>
      </c>
      <c r="O126" t="n" s="55">
        <f>IF(M3&gt;=3,"P1 - B3","")</f>
        <v>0.0</v>
      </c>
      <c r="P126" t="n" s="56">
        <f>IF(M3&gt;=4,"P1 - B4","")</f>
        <v>0.0</v>
      </c>
      <c r="Q126" t="n" s="57">
        <f>IF(M3&gt;=5,"P1 - B5","")</f>
        <v>0.0</v>
      </c>
      <c r="R126" t="n" s="58">
        <f>IF(M3&gt;=6,"P1 - B6","")</f>
        <v>0.0</v>
      </c>
      <c r="S126" t="n" s="59">
        <f>IF(M3&gt;=7,"P1 - B7","")</f>
        <v>0.0</v>
      </c>
      <c r="T126" t="n" s="60">
        <f>IF(M3&gt;=8,"P1 - B8","")</f>
        <v>0.0</v>
      </c>
      <c r="U126" t="n" s="61">
        <f>IF(M3&gt;=9,"P1 - B9","")</f>
        <v>0.0</v>
      </c>
      <c r="V126" t="n" s="62">
        <f>IF(M3&gt;=10,"P1 - B10","")</f>
        <v>0.0</v>
      </c>
      <c r="W126" t="n" s="63">
        <f>IF(M3&gt;=11,"P1 - B11","")</f>
        <v>0.0</v>
      </c>
      <c r="X126" t="n" s="64">
        <f>IF(M3&gt;=12,"P1 - B12","")</f>
        <v>0.0</v>
      </c>
      <c r="Y126" t="n" s="65">
        <f>IF(M3&gt;=13,"P1 - B13","")</f>
        <v>0.0</v>
      </c>
      <c r="Z126" t="n" s="66">
        <f>IF(M3&gt;=14,"P1 - B14","")</f>
        <v>0.0</v>
      </c>
      <c r="AA126" t="n" s="67">
        <f>IF(M3&gt;=15,"P1 - B15","")</f>
        <v>0.0</v>
      </c>
      <c r="AB126" t="n" s="68">
        <f>IF(M3&gt;=16,"P1 - B16","")</f>
        <v>0.0</v>
      </c>
      <c r="AC126" t="n" s="69">
        <f>IF(M3&gt;=17,"P1 - B17","")</f>
        <v>0.0</v>
      </c>
      <c r="AD126" t="n" s="70">
        <f>IF(M3&gt;=18,"P1 - B18","")</f>
        <v>0.0</v>
      </c>
      <c r="AE126" t="n" s="71">
        <f>IF(M3&gt;=19,"P1 - B19","")</f>
        <v>0.0</v>
      </c>
      <c r="AF126" t="n" s="72">
        <f>IF(M3&gt;=20,"P1 - B20","")</f>
        <v>0.0</v>
      </c>
      <c r="AG126" t="n" s="73">
        <f>IF(M3&gt;=21,"P1 - B21","")</f>
        <v>0.0</v>
      </c>
      <c r="AH126" t="n" s="74">
        <f>IF(M3&gt;=22,"P1 - B22","")</f>
        <v>0.0</v>
      </c>
      <c r="AI126" t="n" s="75">
        <f>IF(M3&gt;=23,"P1 - B23","")</f>
        <v>0.0</v>
      </c>
      <c r="AJ126" t="n" s="76">
        <f>IF(M3&gt;=24,"P1 - B24","")</f>
        <v>0.0</v>
      </c>
      <c r="AK126" t="n" s="77">
        <f>IF(M3&gt;=25,"P1 - B25","")</f>
        <v>0.0</v>
      </c>
    </row>
    <row r="127">
      <c r="A127" t="s" s="79">
        <v>624</v>
      </c>
      <c r="B127" s="80"/>
      <c r="C127" s="81"/>
      <c r="D127" s="82"/>
      <c r="E127" s="83"/>
      <c r="F127" s="84"/>
      <c r="G127" s="85"/>
      <c r="H127" s="86"/>
      <c r="I127" s="87"/>
      <c r="J127" s="88"/>
      <c r="K127" s="89"/>
      <c r="L127" s="90"/>
    </row>
    <row r="128">
      <c r="A128" t="s" s="92">
        <v>625</v>
      </c>
      <c r="B128" s="93"/>
      <c r="C128" s="94"/>
      <c r="D128" s="95"/>
      <c r="E128" s="96"/>
      <c r="F128" s="97"/>
      <c r="G128" s="98"/>
      <c r="H128" s="99"/>
      <c r="I128" s="100"/>
      <c r="J128" s="101"/>
      <c r="K128" s="102"/>
      <c r="L128" s="103"/>
    </row>
    <row r="129">
      <c r="A129" t="s" s="105">
        <v>626</v>
      </c>
      <c r="B129" s="106"/>
      <c r="C129" s="107"/>
      <c r="D129" s="108"/>
      <c r="E129" s="109"/>
      <c r="F129" s="110"/>
      <c r="G129" s="111"/>
      <c r="H129" s="112"/>
      <c r="I129" s="113"/>
      <c r="J129" s="114"/>
      <c r="K129" s="115"/>
      <c r="L129" s="116"/>
    </row>
    <row r="130">
      <c r="A130" t="s" s="118">
        <v>627</v>
      </c>
      <c r="B130" s="119"/>
      <c r="C130" s="120"/>
      <c r="D130" s="121"/>
      <c r="E130" s="122"/>
      <c r="F130" s="123"/>
      <c r="G130" s="124"/>
      <c r="H130" s="125"/>
      <c r="I130" s="126"/>
      <c r="J130" s="127"/>
      <c r="K130" s="128"/>
      <c r="L130" s="129"/>
    </row>
    <row r="131" ht="8.0" customHeight="true">
      <c r="A131" s="37"/>
      <c r="B131" s="37"/>
      <c r="C131" s="37"/>
      <c r="D131" s="37"/>
      <c r="E131" s="37"/>
      <c r="F131" s="37"/>
      <c r="G131" s="37"/>
      <c r="H131" s="37"/>
      <c r="I131" s="37"/>
      <c r="J131" s="37"/>
      <c r="K131" s="37"/>
      <c r="L131" s="37"/>
      <c r="M131" s="37"/>
      <c r="N131" s="37"/>
      <c r="O131" s="37"/>
      <c r="P131" s="37"/>
      <c r="Q131" s="37"/>
      <c r="R131" s="37"/>
      <c r="S131" s="37"/>
      <c r="T131" s="37"/>
      <c r="U131" s="37"/>
      <c r="V131" s="37"/>
      <c r="W131" s="37"/>
      <c r="X131" s="37"/>
      <c r="Y131" s="37"/>
      <c r="Z131" s="37"/>
      <c r="AA131" s="37"/>
      <c r="AB131" s="37"/>
      <c r="AC131" s="37"/>
      <c r="AD131" s="37"/>
      <c r="AE131" s="37"/>
      <c r="AF131" s="37"/>
      <c r="AG131" s="37"/>
      <c r="AH131" s="37"/>
      <c r="AI131" s="37"/>
      <c r="AJ131" s="37"/>
      <c r="AK131" s="37"/>
    </row>
    <row r="132"/>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125:AK125"/>
    <mergeCell ref="A126:L126"/>
    <mergeCell ref="A127:L127"/>
    <mergeCell ref="A128:L128"/>
    <mergeCell ref="A129:L129"/>
    <mergeCell ref="A130:L130"/>
    <mergeCell ref="A131:AK131"/>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conditionalFormatting sqref="K75">
    <cfRule type="expression" dxfId="69" priority="70">
      <formula>OR((J75 &lt;&gt; K75), (INT(J75) &lt;&gt; J75))</formula>
    </cfRule>
  </conditionalFormatting>
  <conditionalFormatting sqref="K76">
    <cfRule type="expression" dxfId="70" priority="71">
      <formula>OR((J76 &lt;&gt; K76), (INT(J76) &lt;&gt; J76))</formula>
    </cfRule>
  </conditionalFormatting>
  <conditionalFormatting sqref="K77">
    <cfRule type="expression" dxfId="71" priority="72">
      <formula>OR((J77 &lt;&gt; K77), (INT(J77) &lt;&gt; J77))</formula>
    </cfRule>
  </conditionalFormatting>
  <conditionalFormatting sqref="K78">
    <cfRule type="expression" dxfId="72" priority="73">
      <formula>OR((J78 &lt;&gt; K78), (INT(J78) &lt;&gt; J78))</formula>
    </cfRule>
  </conditionalFormatting>
  <conditionalFormatting sqref="K79">
    <cfRule type="expression" dxfId="73" priority="74">
      <formula>OR((J79 &lt;&gt; K79), (INT(J79) &lt;&gt; J79))</formula>
    </cfRule>
  </conditionalFormatting>
  <conditionalFormatting sqref="K80">
    <cfRule type="expression" dxfId="74" priority="75">
      <formula>OR((J80 &lt;&gt; K80), (INT(J80) &lt;&gt; J80))</formula>
    </cfRule>
  </conditionalFormatting>
  <conditionalFormatting sqref="K81">
    <cfRule type="expression" dxfId="75" priority="76">
      <formula>OR((J81 &lt;&gt; K81), (INT(J81) &lt;&gt; J81))</formula>
    </cfRule>
  </conditionalFormatting>
  <conditionalFormatting sqref="K82">
    <cfRule type="expression" dxfId="76" priority="77">
      <formula>OR((J82 &lt;&gt; K82), (INT(J82) &lt;&gt; J82))</formula>
    </cfRule>
  </conditionalFormatting>
  <conditionalFormatting sqref="K83">
    <cfRule type="expression" dxfId="77" priority="78">
      <formula>OR((J83 &lt;&gt; K83), (INT(J83) &lt;&gt; J83))</formula>
    </cfRule>
  </conditionalFormatting>
  <conditionalFormatting sqref="K84">
    <cfRule type="expression" dxfId="78" priority="79">
      <formula>OR((J84 &lt;&gt; K84), (INT(J84) &lt;&gt; J84))</formula>
    </cfRule>
  </conditionalFormatting>
  <conditionalFormatting sqref="K85">
    <cfRule type="expression" dxfId="79" priority="80">
      <formula>OR((J85 &lt;&gt; K85), (INT(J85) &lt;&gt; J85))</formula>
    </cfRule>
  </conditionalFormatting>
  <conditionalFormatting sqref="K86">
    <cfRule type="expression" dxfId="80" priority="81">
      <formula>OR((J86 &lt;&gt; K86), (INT(J86) &lt;&gt; J86))</formula>
    </cfRule>
  </conditionalFormatting>
  <conditionalFormatting sqref="K87">
    <cfRule type="expression" dxfId="81" priority="82">
      <formula>OR((J87 &lt;&gt; K87), (INT(J87) &lt;&gt; J87))</formula>
    </cfRule>
  </conditionalFormatting>
  <conditionalFormatting sqref="K88">
    <cfRule type="expression" dxfId="82" priority="83">
      <formula>OR((J88 &lt;&gt; K88), (INT(J88) &lt;&gt; J88))</formula>
    </cfRule>
  </conditionalFormatting>
  <conditionalFormatting sqref="K89">
    <cfRule type="expression" dxfId="83" priority="84">
      <formula>OR((J89 &lt;&gt; K89), (INT(J89) &lt;&gt; J89))</formula>
    </cfRule>
  </conditionalFormatting>
  <conditionalFormatting sqref="K90">
    <cfRule type="expression" dxfId="84" priority="85">
      <formula>OR((J90 &lt;&gt; K90), (INT(J90) &lt;&gt; J90))</formula>
    </cfRule>
  </conditionalFormatting>
  <conditionalFormatting sqref="K91">
    <cfRule type="expression" dxfId="85" priority="86">
      <formula>OR((J91 &lt;&gt; K91), (INT(J91) &lt;&gt; J91))</formula>
    </cfRule>
  </conditionalFormatting>
  <conditionalFormatting sqref="K92">
    <cfRule type="expression" dxfId="86" priority="87">
      <formula>OR((J92 &lt;&gt; K92), (INT(J92) &lt;&gt; J92))</formula>
    </cfRule>
  </conditionalFormatting>
  <conditionalFormatting sqref="K93">
    <cfRule type="expression" dxfId="87" priority="88">
      <formula>OR((J93 &lt;&gt; K93), (INT(J93) &lt;&gt; J93))</formula>
    </cfRule>
  </conditionalFormatting>
  <conditionalFormatting sqref="K94">
    <cfRule type="expression" dxfId="88" priority="89">
      <formula>OR((J94 &lt;&gt; K94), (INT(J94) &lt;&gt; J94))</formula>
    </cfRule>
  </conditionalFormatting>
  <conditionalFormatting sqref="K95">
    <cfRule type="expression" dxfId="89" priority="90">
      <formula>OR((J95 &lt;&gt; K95), (INT(J95) &lt;&gt; J95))</formula>
    </cfRule>
  </conditionalFormatting>
  <conditionalFormatting sqref="K96">
    <cfRule type="expression" dxfId="90" priority="91">
      <formula>OR((J96 &lt;&gt; K96), (INT(J96) &lt;&gt; J96))</formula>
    </cfRule>
  </conditionalFormatting>
  <conditionalFormatting sqref="K97">
    <cfRule type="expression" dxfId="91" priority="92">
      <formula>OR((J97 &lt;&gt; K97), (INT(J97) &lt;&gt; J97))</formula>
    </cfRule>
  </conditionalFormatting>
  <conditionalFormatting sqref="K98">
    <cfRule type="expression" dxfId="92" priority="93">
      <formula>OR((J98 &lt;&gt; K98), (INT(J98) &lt;&gt; J98))</formula>
    </cfRule>
  </conditionalFormatting>
  <conditionalFormatting sqref="K99">
    <cfRule type="expression" dxfId="93" priority="94">
      <formula>OR((J99 &lt;&gt; K99), (INT(J99) &lt;&gt; J99))</formula>
    </cfRule>
  </conditionalFormatting>
  <conditionalFormatting sqref="K100">
    <cfRule type="expression" dxfId="94" priority="95">
      <formula>OR((J100 &lt;&gt; K100), (INT(J100) &lt;&gt; J100))</formula>
    </cfRule>
  </conditionalFormatting>
  <conditionalFormatting sqref="K101">
    <cfRule type="expression" dxfId="95" priority="96">
      <formula>OR((J101 &lt;&gt; K101), (INT(J101) &lt;&gt; J101))</formula>
    </cfRule>
  </conditionalFormatting>
  <conditionalFormatting sqref="K102">
    <cfRule type="expression" dxfId="96" priority="97">
      <formula>OR((J102 &lt;&gt; K102), (INT(J102) &lt;&gt; J102))</formula>
    </cfRule>
  </conditionalFormatting>
  <conditionalFormatting sqref="K103">
    <cfRule type="expression" dxfId="97" priority="98">
      <formula>OR((J103 &lt;&gt; K103), (INT(J103) &lt;&gt; J103))</formula>
    </cfRule>
  </conditionalFormatting>
  <conditionalFormatting sqref="K104">
    <cfRule type="expression" dxfId="98" priority="99">
      <formula>OR((J104 &lt;&gt; K104), (INT(J104) &lt;&gt; J104))</formula>
    </cfRule>
  </conditionalFormatting>
  <conditionalFormatting sqref="K105">
    <cfRule type="expression" dxfId="99" priority="100">
      <formula>OR((J105 &lt;&gt; K105), (INT(J105) &lt;&gt; J105))</formula>
    </cfRule>
  </conditionalFormatting>
  <conditionalFormatting sqref="K106">
    <cfRule type="expression" dxfId="100" priority="101">
      <formula>OR((J106 &lt;&gt; K106), (INT(J106) &lt;&gt; J106))</formula>
    </cfRule>
  </conditionalFormatting>
  <conditionalFormatting sqref="K107">
    <cfRule type="expression" dxfId="101" priority="102">
      <formula>OR((J107 &lt;&gt; K107), (INT(J107) &lt;&gt; J107))</formula>
    </cfRule>
  </conditionalFormatting>
  <conditionalFormatting sqref="K108">
    <cfRule type="expression" dxfId="102" priority="103">
      <formula>OR((J108 &lt;&gt; K108), (INT(J108) &lt;&gt; J108))</formula>
    </cfRule>
  </conditionalFormatting>
  <conditionalFormatting sqref="K109">
    <cfRule type="expression" dxfId="103" priority="104">
      <formula>OR((J109 &lt;&gt; K109), (INT(J109) &lt;&gt; J109))</formula>
    </cfRule>
  </conditionalFormatting>
  <conditionalFormatting sqref="K110">
    <cfRule type="expression" dxfId="104" priority="105">
      <formula>OR((J110 &lt;&gt; K110), (INT(J110) &lt;&gt; J110))</formula>
    </cfRule>
  </conditionalFormatting>
  <conditionalFormatting sqref="K111">
    <cfRule type="expression" dxfId="105" priority="106">
      <formula>OR((J111 &lt;&gt; K111), (INT(J111) &lt;&gt; J111))</formula>
    </cfRule>
  </conditionalFormatting>
  <conditionalFormatting sqref="K112">
    <cfRule type="expression" dxfId="106" priority="107">
      <formula>OR((J112 &lt;&gt; K112), (INT(J112) &lt;&gt; J112))</formula>
    </cfRule>
  </conditionalFormatting>
  <conditionalFormatting sqref="K113">
    <cfRule type="expression" dxfId="107" priority="108">
      <formula>OR((J113 &lt;&gt; K113), (INT(J113) &lt;&gt; J113))</formula>
    </cfRule>
  </conditionalFormatting>
  <conditionalFormatting sqref="K114">
    <cfRule type="expression" dxfId="108" priority="109">
      <formula>OR((J114 &lt;&gt; K114), (INT(J114) &lt;&gt; J114))</formula>
    </cfRule>
  </conditionalFormatting>
  <conditionalFormatting sqref="K115">
    <cfRule type="expression" dxfId="109" priority="110">
      <formula>OR((J115 &lt;&gt; K115), (INT(J115) &lt;&gt; J115))</formula>
    </cfRule>
  </conditionalFormatting>
  <conditionalFormatting sqref="K116">
    <cfRule type="expression" dxfId="110" priority="111">
      <formula>OR((J116 &lt;&gt; K116), (INT(J116) &lt;&gt; J116))</formula>
    </cfRule>
  </conditionalFormatting>
  <conditionalFormatting sqref="K117">
    <cfRule type="expression" dxfId="111" priority="112">
      <formula>OR((J117 &lt;&gt; K117), (INT(J117) &lt;&gt; J117))</formula>
    </cfRule>
  </conditionalFormatting>
  <conditionalFormatting sqref="K118">
    <cfRule type="expression" dxfId="112" priority="113">
      <formula>OR((J118 &lt;&gt; K118), (INT(J118) &lt;&gt; J118))</formula>
    </cfRule>
  </conditionalFormatting>
  <conditionalFormatting sqref="K119">
    <cfRule type="expression" dxfId="113" priority="114">
      <formula>OR((J119 &lt;&gt; K119), (INT(J119) &lt;&gt; J119))</formula>
    </cfRule>
  </conditionalFormatting>
  <conditionalFormatting sqref="K120">
    <cfRule type="expression" dxfId="114" priority="115">
      <formula>OR((J120 &lt;&gt; K120), (INT(J120) &lt;&gt; J120))</formula>
    </cfRule>
  </conditionalFormatting>
  <conditionalFormatting sqref="K121">
    <cfRule type="expression" dxfId="115" priority="116">
      <formula>OR((J121 &lt;&gt; K121), (INT(J121) &lt;&gt; J121))</formula>
    </cfRule>
  </conditionalFormatting>
  <conditionalFormatting sqref="K122">
    <cfRule type="expression" dxfId="116" priority="117">
      <formula>OR((J122 &lt;&gt; K122), (INT(J122) &lt;&gt; J122))</formula>
    </cfRule>
  </conditionalFormatting>
  <conditionalFormatting sqref="K123">
    <cfRule type="expression" dxfId="117" priority="118">
      <formula>OR((J123 &lt;&gt; K123), (INT(J123) &lt;&gt; J123))</formula>
    </cfRule>
  </conditionalFormatting>
  <conditionalFormatting sqref="K124">
    <cfRule type="expression" dxfId="118" priority="119">
      <formula>OR((J124 &lt;&gt; K124), (INT(J124) &lt;&gt; J124))</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125 N6:N125 O6:O125 P6:P125 Q6:Q125 R6:R125 S6:S125 T6:T125 U6:U125 V6:V125 W6:W125 X6:X125 Y6:Y125 Z6:Z125 AA6:AA125 AB6:AB125 AC6:AC125 AD6:AD125 AE6:AE125 AF6:AF125 AG6:AG125 AH6:AH125 AI6:AI125 AJ6:AJ125 AK6:AK125" allowBlank="true" errorStyle="stop" showErrorMessage="true" errorTitle="Validation error" error="Enter a whole number greater than or equal to 0">
      <formula1>0</formula1>
    </dataValidation>
    <dataValidation type="decimal" operator="greaterThan" sqref="M127:M130 N127:N130 O127:O130 P127:P130 Q127:Q130 R127:R130 S127:S130 T127:T130 U127:U130 V127:V130 W127:W130 X127:X130 Y127:Y130 Z127:Z130 AA127:AA130 AB127:AB130 AC127:AC130 AD127:AD130 AE127:AE130 AF127:AF130 AG127:AG130 AH127:AH130 AI127:AI130 AJ127:AJ130 AK127:AK130" allowBlank="true" errorStyle="stop" showErrorMessage="true" errorTitle="Validation error" error="Enter a number greater than 0">
      <formula1>0.0</formula1>
    </dataValidation>
  </dataValidations>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628</v>
      </c>
      <c r="B1" t="s" s="131">
        <v>629</v>
      </c>
    </row>
    <row r="2">
      <c r="A2" t="s" s="132">
        <v>630</v>
      </c>
      <c r="B2" t="s" s="133">
        <v>631</v>
      </c>
    </row>
    <row r="3">
      <c r="A3" t="s" s="134">
        <v>632</v>
      </c>
      <c r="B3" t="s" s="135">
        <v>633</v>
      </c>
    </row>
    <row r="4">
      <c r="A4" t="s" s="136">
        <v>634</v>
      </c>
      <c r="B4" t="s" s="137">
        <v>635</v>
      </c>
    </row>
    <row r="5">
      <c r="A5" t="s" s="138">
        <v>636</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2025-03-14T09:18:00Z</dcterms:created>
  <dc:creator>Apache POI</dc:creator>
</cp:coreProperties>
</file>