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Types>
</file>

<file path=_rels/.rels><?xml version="1.0" encoding="UTF-8" standalone="no"?><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workbookProtection lockStructure="true"/>
  <bookViews>
    <workbookView activeTab="0"/>
  </bookViews>
  <sheets>
    <sheet name="Instructions" r:id="rId3" sheetId="1"/>
    <sheet name="Box packing information" r:id="rId4" sheetId="2"/>
    <sheet name="Metadata" r:id="rId5" sheetId="3"/>
  </sheets>
</workbook>
</file>

<file path=xl/sharedStrings.xml><?xml version="1.0" encoding="utf-8"?>
<sst xmlns="http://schemas.openxmlformats.org/spreadsheetml/2006/main" count="1056" uniqueCount="607">
  <si>
    <t>How to upload box content information using an Excel file</t>
  </si>
  <si>
    <t>Step 1 – Review total box count</t>
  </si>
  <si>
    <t xml:space="preserve">The Total box count field in the Excel file is automatically populated with the number you entered in Send to Amazon for the respective pack group. This number is only an estimate, and you can modify it by up to 10 boxes at any time before you upload this file. 
Each box in the shipment is identified with a number (box 1, box 2, etc.) and appears in a column in the workflow. If you update the total box count, the number of columns will update automatically. </t>
  </si>
  <si>
    <t>Step 2 – Provide box content information</t>
  </si>
  <si>
    <t>Each SKU in the pack group will appear in a row in the workflow. For each box, enter the number of units of each SKU that will be packed in that box. The "Boxed quantity" field shows the current number of units that you have entered. It will remain red until the units that you have entered match the expected unit quantity of this shipment.</t>
  </si>
  <si>
    <t>Step 3 – Provide box weights and dimensions</t>
  </si>
  <si>
    <t>For each box in the pack group, enter the weight and dimensions</t>
  </si>
  <si>
    <t>Step 4 – Save and upload</t>
  </si>
  <si>
    <t>Once you have filled out the Excel spreadsheet, you can upload it to Seller Central as an .xlsx file</t>
  </si>
  <si>
    <t>Provide the box details for this pack group below. See the instructions sheet if you have questions.</t>
  </si>
  <si>
    <t>Pack group: 1</t>
  </si>
  <si>
    <t>pg2b33c39e-252d-41fa-80d3-00a17df2f565</t>
  </si>
  <si>
    <t>Total SKUs: 113 (612 units)</t>
  </si>
  <si>
    <t>Total box count:</t>
  </si>
  <si>
    <t>SKU</t>
  </si>
  <si>
    <t xml:space="preserve">Product title </t>
  </si>
  <si>
    <t>Id</t>
  </si>
  <si>
    <t>ASIN</t>
  </si>
  <si>
    <t>FNSKU</t>
  </si>
  <si>
    <t>Condition</t>
  </si>
  <si>
    <t>Prep type</t>
  </si>
  <si>
    <t>Who preps units?</t>
  </si>
  <si>
    <t>Who labels units?</t>
  </si>
  <si>
    <t>Expected quantity</t>
  </si>
  <si>
    <t>Boxed quantity</t>
  </si>
  <si>
    <t>88554470</t>
  </si>
  <si>
    <t>Decrum Funny T Shirts for Men Adult Humor - Mens Graphic Tees [40007012-AC] | Drnk, S</t>
  </si>
  <si>
    <t>pk4a8d74a0-969c-4d6f-8f51-1375ed2ac1d4</t>
  </si>
  <si>
    <t>B07KQ7Q46R</t>
  </si>
  <si>
    <t>X001YM2YQR</t>
  </si>
  <si>
    <t>NewItem</t>
  </si>
  <si>
    <t>Labeling,Poly bagging</t>
  </si>
  <si>
    <t>By seller</t>
  </si>
  <si>
    <t>88554472</t>
  </si>
  <si>
    <t>Decrum Funny Mens Shirts - Humor Sarcasm Tshirts for Men [40007014-AC] | Drunk, L</t>
  </si>
  <si>
    <t>pk80d9fd56-c086-4594-9f5e-7fdcfe70539f</t>
  </si>
  <si>
    <t>B07KQ8T28G</t>
  </si>
  <si>
    <t>X001YL0IB1</t>
  </si>
  <si>
    <t>96534461</t>
  </si>
  <si>
    <t>Decrum I m Moms Favorite Shirt Funny Brother Gift - Funny Graphic Tees for Men [40007013-AO] | Mom Favrite, M</t>
  </si>
  <si>
    <t>pk9dcfef74-da83-4901-9286-bcfa94934b3b</t>
  </si>
  <si>
    <t>B07KTZR6J1</t>
  </si>
  <si>
    <t>X001YRKHQV</t>
  </si>
  <si>
    <t>96534462</t>
  </si>
  <si>
    <t>Decrum Graphic Tees Men Funny Favorite Child Gifts - Mens Sarcastic T Shirts [40007014-AO] | Mom Favrite, L</t>
  </si>
  <si>
    <t>pk3dbd3d59-871e-48e5-8b6d-baa6dd5441fa</t>
  </si>
  <si>
    <t>B07KTXX5LT</t>
  </si>
  <si>
    <t>X001YR50CH</t>
  </si>
  <si>
    <t>96534467</t>
  </si>
  <si>
    <t>Decrum Graphic Tees Men Funny Siblings - Mens Sarcastic T Shirts [40007024-AO] | Mom Favrite, L</t>
  </si>
  <si>
    <t>pke7d3b24e-0534-4fdf-b46d-b4f44caf08e7</t>
  </si>
  <si>
    <t>B07MSNC3FQ</t>
  </si>
  <si>
    <t>X0020JPOKB</t>
  </si>
  <si>
    <t>96534887</t>
  </si>
  <si>
    <t>Decrum Funny Tshirts Shirts for Women Daughter Causal I'm Moms Favorite T Shirt [40021024-AO] | Mom Favrite, L</t>
  </si>
  <si>
    <t>pk0b438292-1aff-4725-805b-14073d67cc57</t>
  </si>
  <si>
    <t>B07MCCPF4L</t>
  </si>
  <si>
    <t>X0020KIN1H</t>
  </si>
  <si>
    <t>DE-BFirstMommyMTS-XXL</t>
  </si>
  <si>
    <t>Decrum Funny Pregnancy Shirts - Pregnancy Outfits for Expecting Mom Gifts [40022016-AL] | Black, XXL</t>
  </si>
  <si>
    <t>pk82ae7a79-29cb-4c0a-a940-57814fc844aa</t>
  </si>
  <si>
    <t>B083QJYZ2J</t>
  </si>
  <si>
    <t>X002FMJ7GF</t>
  </si>
  <si>
    <t>DE-COMNGSOONW-S</t>
  </si>
  <si>
    <t>Mummy Womens Black Maternity Tshirt Scrub - Work Maternity Tunic [40022012-AK] | Black, S</t>
  </si>
  <si>
    <t>pk7b36eeec-f6b8-4b92-9039-8779b54a0b4c</t>
  </si>
  <si>
    <t>B07QMN33XP</t>
  </si>
  <si>
    <t>X0024AF8JN</t>
  </si>
  <si>
    <t>DE-GrenStrpdCrwNckSHS-XL</t>
  </si>
  <si>
    <t>Decrum Mens Green T-Shirt Stripe Casual Jersey - Short Sleeve St Patricks Day Men [40014035] | Green, XL</t>
  </si>
  <si>
    <t>pk409a140d-d2e9-4a91-bb8b-1b22a8b5174f</t>
  </si>
  <si>
    <t>B094CQ87L3</t>
  </si>
  <si>
    <t>X002W6S0OT</t>
  </si>
  <si>
    <t>DE-GreyVNCKLGS-X-Large</t>
  </si>
  <si>
    <t>Men Gray Full Sleeve Vneck Tshirt Men - Plain Long Sleeve V Neck Men [40001055] | LGSVneck, XL</t>
  </si>
  <si>
    <t>pk0f1d03ba-2da1-413b-a5b3-25d51998d7d4</t>
  </si>
  <si>
    <t>B08SWHFM7D</t>
  </si>
  <si>
    <t>X002RUOX4B</t>
  </si>
  <si>
    <t>DE-HRTNDFOOTW-L</t>
  </si>
  <si>
    <t>Black Maternity Shirt - Pregancy Gift for First Time Mom [40022014-AM] | Heart and Foot, L</t>
  </si>
  <si>
    <t>pk105b6d99-d243-4008-a399-1732d7c81546</t>
  </si>
  <si>
    <t>B07QRT9G9B</t>
  </si>
  <si>
    <t>X0024CCNJ9</t>
  </si>
  <si>
    <t>DE-HRTNDFOOTW-M</t>
  </si>
  <si>
    <t>Black Baby Announcement Shirt - Pregnancy Clothes for Women [40022013-AM] | Heart and Foot, M</t>
  </si>
  <si>
    <t>pk1d513217-fd3e-4e52-be30-e85c661dd99d</t>
  </si>
  <si>
    <t>B07QNLG7YZ</t>
  </si>
  <si>
    <t>X0024CCLA5</t>
  </si>
  <si>
    <t>DE-LGSMRagSet27Nw-S</t>
  </si>
  <si>
    <t>Decrum Raglan Shirt Men Multipack - Slim Fit T Shirt Baseball Style Shirts for Men | [4BUN00272] Pack of 3, S</t>
  </si>
  <si>
    <t>pk68340c44-df55-44e4-b3c9-59587d879251</t>
  </si>
  <si>
    <t>B0D86ZCNH6</t>
  </si>
  <si>
    <t>X004AR46WN</t>
  </si>
  <si>
    <t>DE-LGSMVNeckSet8-S</t>
  </si>
  <si>
    <t>Mens Long Sleeve Tshirts - Plain t Shirts for Men Pack | [4BUN00082] LGS MenV Set 8, S</t>
  </si>
  <si>
    <t>pk9e0080d4-96ce-426d-a3cc-76ede15b38e5</t>
  </si>
  <si>
    <t>B0B75411Z6</t>
  </si>
  <si>
    <t>X003BLHTZP</t>
  </si>
  <si>
    <t>DE-LGSMred-ShirtNEW-XXXL</t>
  </si>
  <si>
    <t>Mens Red Full Sleeve Shirt - Mens Long Sleeve T Shirt [40001027] | LGS Vneck Plain, XXXL</t>
  </si>
  <si>
    <t>pkb38bc094-44db-4af0-b979-7257de244368</t>
  </si>
  <si>
    <t>B0DXB48BJD</t>
  </si>
  <si>
    <t>X004KNUYFZ</t>
  </si>
  <si>
    <t>DE-LGSPlianGrey-L</t>
  </si>
  <si>
    <t>Mens Grey Long Sleeve Shirt - Full Sleeve Mens Fashion Tshirt [40001044] | LGS GreyPlain, L</t>
  </si>
  <si>
    <t>pk3835d047-40e4-4390-ab5d-61a421c17a8f</t>
  </si>
  <si>
    <t>B07ZF9M6NQ</t>
  </si>
  <si>
    <t>X002CON5BJ</t>
  </si>
  <si>
    <t>DE-LGSVNckWhite-XXL</t>
  </si>
  <si>
    <t>Mens White Long Sleeve Shirt - Mens Long Sleeve V Neck T Shirts [40001176] (N) | LGS White, XXL</t>
  </si>
  <si>
    <t>pkfdf42d5a-f5b8-4fc9-9670-f2a6c3eaf5cb</t>
  </si>
  <si>
    <t>B0BS3P8SLX</t>
  </si>
  <si>
    <t>X003M5DUDF</t>
  </si>
  <si>
    <t>DE-LGSVNckYellow-M</t>
  </si>
  <si>
    <t>Yellow T Shirts for Men - Full Sleeve T Shirts Men V Neck Shirt [40001083] (N) | LGS Yellow, M</t>
  </si>
  <si>
    <t>pk056e3d98-ddef-440a-a4dd-31ae2d904564</t>
  </si>
  <si>
    <t>B0CF5LD2TP</t>
  </si>
  <si>
    <t>X003XMHB4V</t>
  </si>
  <si>
    <t>DE-MBGryPlnHdedVrsty-L</t>
  </si>
  <si>
    <t>Decrum Hooded Varsity Jacket Men - High School Letterman Bomber Style Baseball Jackets for Men (N) | [40071044] Gray Sleve, L</t>
  </si>
  <si>
    <t>pk3332d9d4-2f6f-48b3-8425-39fed1009ee4</t>
  </si>
  <si>
    <t>B0B7X9J8D5</t>
  </si>
  <si>
    <t>X003DQLVH5</t>
  </si>
  <si>
    <t>DE-MBGryPlnHdedVrsty-XL</t>
  </si>
  <si>
    <t>Decrum Hooded Varsity Jacket Men - High School Letterman Bomber Style Baseball Jackets for Men (N) | [40071045] Gray Sleve, XL</t>
  </si>
  <si>
    <t>pk263a40fe-5094-4b2c-a0aa-137478c91816</t>
  </si>
  <si>
    <t>B0B7X982DH</t>
  </si>
  <si>
    <t>X003DQC3Y5</t>
  </si>
  <si>
    <t>DE-MBlk&amp;whtHdedVrsty-S</t>
  </si>
  <si>
    <t>Decrum Hooded Varsity Jacket Men - High School Bomber Style Baseball Jackets for Men [40071172] | Black &amp; White, S</t>
  </si>
  <si>
    <t>pkfac6a1c5-e6d6-4b64-82dc-ab130cbf3d5b</t>
  </si>
  <si>
    <t>B0CJRV6JX7</t>
  </si>
  <si>
    <t>X003Z9QNUP</t>
  </si>
  <si>
    <t>DE-MBlkZipPoloSHS-XL</t>
  </si>
  <si>
    <t>Decrum Mens T Shirt Golf Polos for Men - Mens Short Sleeve Polo Shirts | [40183015] Black, XL</t>
  </si>
  <si>
    <t>pk16b0a641-29cb-489e-9c0e-1fbab869aecb</t>
  </si>
  <si>
    <t>B0CQT363ZZ</t>
  </si>
  <si>
    <t>X0042WAJ1X</t>
  </si>
  <si>
    <t>DE-MBseblRglnChrclLGS-L</t>
  </si>
  <si>
    <t>Decrum Grey and Black Soft Cotton Baseball Full Sleeve Striped Raglan Shirts for Men [40042054] | Men Grey&amp;Blk Striped Rgln, L</t>
  </si>
  <si>
    <t>pk81b6b00b-0592-4859-b3f9-07544aeddecd</t>
  </si>
  <si>
    <t>B09M6LG5TG</t>
  </si>
  <si>
    <t>X0032X2AMJ</t>
  </si>
  <si>
    <t>DE-MBseblRglnChrclLGS-M</t>
  </si>
  <si>
    <t>Decrum Grey and Black Long Sleeve Baseball Shirts for Men Full Sleeve Mens Striped Raglan Shirt [40042053] | Men Grey&amp;Blk Striped Rgln, M</t>
  </si>
  <si>
    <t>pk08b31f77-1945-4951-bfc3-91c2a979b8ee</t>
  </si>
  <si>
    <t>B09M6KTQ8R</t>
  </si>
  <si>
    <t>X0032WMYWL</t>
  </si>
  <si>
    <t>DE-MBseblRglnChrclLGS-XL</t>
  </si>
  <si>
    <t>Decrum Grey and Black Soft Cotton Jersey Long Sleeve Raglan Shirt Men Basebal Tee Striped [40042055] | Men Grey&amp;Blk Striped Rgln, XL</t>
  </si>
  <si>
    <t>pk753b1876-944b-48e9-b228-2a2d5798ff26</t>
  </si>
  <si>
    <t>B09M6CYMN5</t>
  </si>
  <si>
    <t>X0032WZRD9</t>
  </si>
  <si>
    <t>DE-MBseblRglnYlwLGS-XS</t>
  </si>
  <si>
    <t>Decrum Raglan Shirt Men - Soft Sports Jersey Long Sleeve Baseball Shirts for Men | [40199081] Men YLW&amp;Blk Striped Rgln, XS</t>
  </si>
  <si>
    <t>pk5b44798e-30a1-48fb-b49f-a9a1b5deb8b4</t>
  </si>
  <si>
    <t>B0D8B4Z46M</t>
  </si>
  <si>
    <t>X004AWPJ0B</t>
  </si>
  <si>
    <t>DE-MHnlyLGSGreen-L</t>
  </si>
  <si>
    <t>Green Fashion t-Shirts for Mens- Full Sleeve Shirts Men | [40005034] Henley LGS, L</t>
  </si>
  <si>
    <t>pkb9a1cc04-3fbd-432d-88f3-38e55a382732</t>
  </si>
  <si>
    <t>B0B49KGWQM</t>
  </si>
  <si>
    <t>X003ABI70R</t>
  </si>
  <si>
    <t>DE-MMrn&amp;WhtHdedVrsty-2XL</t>
  </si>
  <si>
    <t>Decrum Hooded Varsity Jacket Men - High School Bomber Style Baseball Jackets for Men [40170176] | Maroon &amp; White, 2XL</t>
  </si>
  <si>
    <t>pk71bf554e-3705-41ce-bede-e4176fde6f0d</t>
  </si>
  <si>
    <t>B0CJRX5KWS</t>
  </si>
  <si>
    <t>X003Z9QQ3J</t>
  </si>
  <si>
    <t>DE-MMrn&amp;WhtHdedVrsty-L</t>
  </si>
  <si>
    <t>Decrum Hooded Varsity Jacket Men - High School Bomber Style Baseball Jackets for Men [40170174] | Maroon &amp; White, L</t>
  </si>
  <si>
    <t>pka4bf0323-f3bb-4b88-b9e8-cbd588db3967</t>
  </si>
  <si>
    <t>B0CJRXVPRM</t>
  </si>
  <si>
    <t>X003Z9QNYB</t>
  </si>
  <si>
    <t>DE-MMrn&amp;WhtHdedVrsty-S</t>
  </si>
  <si>
    <t>Decrum Hooded Varsity Jacket Men - High School Bomber Style Baseball Jackets for Men [40170172] | Maroon &amp; White, S</t>
  </si>
  <si>
    <t>pk56a9a055-fd48-40ef-9f62-64b98d63bb40</t>
  </si>
  <si>
    <t>B0CJRW8D8D</t>
  </si>
  <si>
    <t>X003Z9WMF5</t>
  </si>
  <si>
    <t>DE-MMrn&amp;WhtHdedVrsty-XL</t>
  </si>
  <si>
    <t>Decrum Hooded Varsity Jacket Men - High School Bomber Style Baseball Jackets for Men [40170175] | Maroon &amp; White, XL</t>
  </si>
  <si>
    <t>pk4626c8d8-f6ee-4c2b-af0b-3c52771138b2</t>
  </si>
  <si>
    <t>B0CJRVK8K2</t>
  </si>
  <si>
    <t>X003Z9QO63</t>
  </si>
  <si>
    <t>DE-MRedHenley-XS</t>
  </si>
  <si>
    <t>Decrum Red Long Sleeve Shirt Men - Camisetas para Hombre [40005021] | Henley, XS</t>
  </si>
  <si>
    <t>pkad185be7-f42b-450d-a747-6e8bcd9d5d59</t>
  </si>
  <si>
    <t>B0BWF6BL4Q</t>
  </si>
  <si>
    <t>X003Q3U9DH</t>
  </si>
  <si>
    <t>DE-MRglnBlk&amp;WhtLGS-XXL</t>
  </si>
  <si>
    <t>Decrum Raglan Shirt Men - Soft Mens Long Sleeve T Shirts [40128016] | Black&amp;White,XXL</t>
  </si>
  <si>
    <t>pkcab02a8d-4ac8-4689-9b25-a34c2d0790e9</t>
  </si>
  <si>
    <t>B0C1SQ7J4P</t>
  </si>
  <si>
    <t>X003S4EL5L</t>
  </si>
  <si>
    <t>DE-MRglnHnlyBlkLGS-S</t>
  </si>
  <si>
    <t>Decrum Long Sleeve Tshirts for Men - Full Sleeves Soft Casual Fashion T-Shirt Mens (N) | [40086052] Black and Charcoal, S</t>
  </si>
  <si>
    <t>pk3b95b872-e85a-4c00-a658-c65769149332</t>
  </si>
  <si>
    <t>B0BFRM3Y2C</t>
  </si>
  <si>
    <t>X003ECURVJ</t>
  </si>
  <si>
    <t>DE-MRglnHnlyRedLGS-S</t>
  </si>
  <si>
    <t>Decrum Long Sleeve Shirts for Men - Full Sleeves Soft Casual Fashion Raglan Shirt Mens (N) | [40086022] Black and Red, S</t>
  </si>
  <si>
    <t>pkec25f5ce-4b3e-45f4-8131-03ea0ff1cd64</t>
  </si>
  <si>
    <t>B0BFBJ9B3M</t>
  </si>
  <si>
    <t>X003E6DCM1</t>
  </si>
  <si>
    <t>DE-MRylblu&amp;whtHdedVrsty-M</t>
  </si>
  <si>
    <t>Decrum Hooded Varsity Jacket Men - High School Bomber Style Baseball Jackets for Men [40171173] | Royal Blue &amp; White, M</t>
  </si>
  <si>
    <t>pkc1feb8cf-5ba4-412a-9aa1-f8e6e36a759b</t>
  </si>
  <si>
    <t>B0CJRWHNZ1</t>
  </si>
  <si>
    <t>X003Z9QNS7</t>
  </si>
  <si>
    <t>DE-MTS-LmnYlwRnckCmgSn-SHS-L</t>
  </si>
  <si>
    <t>Decrum Yellow Maternity Shirt - Pregnancy Shirts for Women [40022374-AK] | Lemon Yellow, L</t>
  </si>
  <si>
    <t>pkd2bba5e3-3f20-442d-bb4e-2657248c7162</t>
  </si>
  <si>
    <t>B0D7VLHDNY</t>
  </si>
  <si>
    <t>X004AO7BIR</t>
  </si>
  <si>
    <t>DE-MTS-RFLPlnBlk-SHS-L</t>
  </si>
  <si>
    <t>Womens Pregnancy Announcement Shirts - Cute Maternity Dresses Clothes for Women [40146014] | MTS Ruffle, L</t>
  </si>
  <si>
    <t>pk71637650-812d-480c-a20b-cfba53d2d714</t>
  </si>
  <si>
    <t>B0CF5MPCFC</t>
  </si>
  <si>
    <t>X003YYFUOV</t>
  </si>
  <si>
    <t>DE-MTipngPoloBlk-XL</t>
  </si>
  <si>
    <t>Decrum Work Shirts for Men Polo Tees for Men - Short Sleeve Mens Golf Shirts [40181015] (N) | Black, XL</t>
  </si>
  <si>
    <t>pkf11eae72-5118-4688-b5df-2da08d7ab0ad</t>
  </si>
  <si>
    <t>B0CN4QBLJ1</t>
  </si>
  <si>
    <t>X0041BLLJJ</t>
  </si>
  <si>
    <t>DE-MtsDressShrtBlkNEW-M</t>
  </si>
  <si>
    <t>Decrum Stretchy Pregnancy Dress for Women - Maternity Dress [40178013] | MTS Plain Black, M</t>
  </si>
  <si>
    <t>pk1ccc5148-c30c-43a1-9490-dd471d00c9c1</t>
  </si>
  <si>
    <t>B0DXC4R235</t>
  </si>
  <si>
    <t>X004L9UXYF</t>
  </si>
  <si>
    <t>DE-MtsDressShrtSeaGren-M</t>
  </si>
  <si>
    <t>Stretchy Pregnancy Dresses for Women - Maternity Work Dress Cute Maternity Clothes [40178383] | MTS Sea Green, M</t>
  </si>
  <si>
    <t>pk1f09a379-bf4a-41e2-9971-736cc78e2566</t>
  </si>
  <si>
    <t>B0D7W3XPG7</t>
  </si>
  <si>
    <t>X004AOZMOR</t>
  </si>
  <si>
    <t>DE-NEWCOMNG-XXL</t>
  </si>
  <si>
    <t>Pregnancy Must Haves Gifts for Mom Plus Size - Maternity Shirts for Women [40022016-AK] | Black, XXL</t>
  </si>
  <si>
    <t>pk17487213-15aa-47fc-8953-8e9af6bcc35b</t>
  </si>
  <si>
    <t>B093GYDX9D</t>
  </si>
  <si>
    <t>X002VT0QW1</t>
  </si>
  <si>
    <t>DE-NW-LGSMVNeckSet2-L</t>
  </si>
  <si>
    <t>Mens Long Sleeve Shirt Full Sleeve Casual Style Men Tshirt Pack [4BUN00064] | LGS MenV Set 2, L</t>
  </si>
  <si>
    <t>pk6107a750-4f24-4dd1-b3be-ab7069709038</t>
  </si>
  <si>
    <t>B0BGS5QC3R</t>
  </si>
  <si>
    <t>X003EWR0Z5</t>
  </si>
  <si>
    <t>DE-NWREDURKIKMEW-M</t>
  </si>
  <si>
    <t>Decrum Maternity T Shirts Short Sleeve Maternity Tops - Baby Shower Outfits for Mommy to Be [40022023-BL] | Kicking Me, M</t>
  </si>
  <si>
    <t>pk52407dc8-642f-4a48-ac25-d95ad8352aee</t>
  </si>
  <si>
    <t>B0B97Q3QCN</t>
  </si>
  <si>
    <t>X003CWILH3</t>
  </si>
  <si>
    <t>DE-New2249513</t>
  </si>
  <si>
    <t>Decrum Black Red Bomber Jacket Men Letterman Men's Varsity Jackets Mens Baseball [40020025] | Plain Red Sleve, XL</t>
  </si>
  <si>
    <t>pk9eae082a-bd2d-4e57-a144-2cb924d41a0d</t>
  </si>
  <si>
    <t>B08CDTC1G7</t>
  </si>
  <si>
    <t>X002LWXLY3</t>
  </si>
  <si>
    <t>DE-NvyBl&amp;Gry-PlnVrsty-S</t>
  </si>
  <si>
    <t>Decrum Navy Blue And Grey Mens Baseball Jackets - High School Letterman Jacket Men [40039042] | Plain Grey Sleeve, S</t>
  </si>
  <si>
    <t>pk8fa2ee95-daae-40bd-bf0b-719380229878</t>
  </si>
  <si>
    <t>B08VWR66MX</t>
  </si>
  <si>
    <t>X002SPWMHZ</t>
  </si>
  <si>
    <t>DE-PEKNGBBYWNew-XL</t>
  </si>
  <si>
    <t>Decrum Maternity Tops for Pregnant Women - Funny Maternity T Shirts for Pregnant Women Outfits [40022015-AF] | Black, XL</t>
  </si>
  <si>
    <t>pk0f2af0e1-5e95-46e5-8c70-20e48c97fdc8</t>
  </si>
  <si>
    <t>B093KYGTSG</t>
  </si>
  <si>
    <t>X002VUDWYJ</t>
  </si>
  <si>
    <t>DE-REDHRTNDFOOTW-M</t>
  </si>
  <si>
    <t>Red Maternity Graphic Tees - Pregnancy Shirts for Women [40022023-AM] | Heart and Foot, M</t>
  </si>
  <si>
    <t>pkf7615ea2-94f1-4f13-8051-1a6cb2ed3cc9</t>
  </si>
  <si>
    <t>B07YSMBXYN</t>
  </si>
  <si>
    <t>X002C4FJC7</t>
  </si>
  <si>
    <t>DE-RylBl&amp;YLW-PlnVrsty-M</t>
  </si>
  <si>
    <t>Decrum Varsity Jacket Men - Blue and Yellow Color Block Jacket [40040083] | Plain Yellow Sleeve, M</t>
  </si>
  <si>
    <t>pk4515c4b8-a9df-4ab2-ad70-05e8a66234f8</t>
  </si>
  <si>
    <t>B08VW2V4RR</t>
  </si>
  <si>
    <t>X002SPWMIJ</t>
  </si>
  <si>
    <t>DE-RylBl&amp;YLW-PlnVrsty-S</t>
  </si>
  <si>
    <t>Decrum Royal Blue And Yellow Mens Baseball Jacket [40040082] | Plain Yellow Sleeve, S</t>
  </si>
  <si>
    <t>pk5769189f-61f4-4ec8-9c7a-004050b77314</t>
  </si>
  <si>
    <t>B08VW9V2YG</t>
  </si>
  <si>
    <t>X002SPYQG5</t>
  </si>
  <si>
    <t>DE-W-VARSITY-GrnWH-L</t>
  </si>
  <si>
    <t>Decrum Softshell Varsity Bomber Jacket Women - Lightweight Bomber Jackets Womens | [40184174] Green And White CRP, L</t>
  </si>
  <si>
    <t>pk61ee61c9-f5dc-49eb-af7d-cc2836ad6fdc</t>
  </si>
  <si>
    <t>B0CQRMHG12</t>
  </si>
  <si>
    <t>X0042V1XQJ</t>
  </si>
  <si>
    <t>DE-W-VARSITY-GrnWH-M</t>
  </si>
  <si>
    <t>Decrum High School Crop Letterman Jacket Women - Cropped Women's Bomber Jackets Fall | [40184173] Green And White CRP, M</t>
  </si>
  <si>
    <t>pk8bb578dc-31dc-462e-8762-09fd1b5cd0bf</t>
  </si>
  <si>
    <t>B0CQRNML6Y</t>
  </si>
  <si>
    <t>X0042V1XKP</t>
  </si>
  <si>
    <t>DE-W-VARSITY-GrnWH-XS</t>
  </si>
  <si>
    <t>Decrum St Patricks Day Outfits for Women - Casual Women's Letterman Jacket | [40184171] Green And White CRP, XS</t>
  </si>
  <si>
    <t>pkb5cdf57d-a51b-41ae-a2c8-96adec9da678</t>
  </si>
  <si>
    <t>B0CQRMT2F6</t>
  </si>
  <si>
    <t>X0042UWIDR</t>
  </si>
  <si>
    <t>DE-W-VARSITY-PnkWH-XS</t>
  </si>
  <si>
    <t>Decrum College Cropped Bomber Jackets for Women 2023 - Casual Women's Letterman Jacket | [40186171] Pink And White CRP, XS</t>
  </si>
  <si>
    <t>pk898c2221-17d2-4da0-8448-5781baddd51b</t>
  </si>
  <si>
    <t>B0CQRNTT61</t>
  </si>
  <si>
    <t>X0042V2AJD</t>
  </si>
  <si>
    <t>DE-W-VARSITY-RDWH-M</t>
  </si>
  <si>
    <t>Decrum High School Crop Letterman Jacket Women - Cropped Women's Bomber Jackets Fall | [40158173] Red And White CRP, M</t>
  </si>
  <si>
    <t>pk0525e0cb-054b-40af-a715-fd42f113c41c</t>
  </si>
  <si>
    <t>B0CHYLB24Z</t>
  </si>
  <si>
    <t>X003Z9K8AV</t>
  </si>
  <si>
    <t>DE-W2WhtHrtLoveHethrPnk-M</t>
  </si>
  <si>
    <t>Heather Pink Women Valentines Shirts - Pink Heart Shirt Gifts for Wife from Husband [40021203-EC] | Heather Pink 2 Heart, M</t>
  </si>
  <si>
    <t>pk54964d52-dd1c-4e85-a048-082c65a5687b</t>
  </si>
  <si>
    <t>B0DP7JYHWL</t>
  </si>
  <si>
    <t>X004HFAW5N</t>
  </si>
  <si>
    <t>DE-W2WhtHrtLoveHethrPnk-S</t>
  </si>
  <si>
    <t>Cute Graphic Tees for Women - Valentine Gifts [40021202-EC] | Heather Pink 2 Heart, S</t>
  </si>
  <si>
    <t>pk45ee1e77-06ea-4d28-9d1a-5d2a22592cb6</t>
  </si>
  <si>
    <t>B0DP7KVBYH</t>
  </si>
  <si>
    <t>X004HF8TEJ</t>
  </si>
  <si>
    <t>DE-WBAHLOVE-M</t>
  </si>
  <si>
    <t>Black Women Valentines Shirts - Black T Shirts Women Gifts for Wife from Husband [40021013-AD] | Arrow Love, M</t>
  </si>
  <si>
    <t>pk90e8ed2c-171a-43b5-9c69-2359b76ec3a6</t>
  </si>
  <si>
    <t>B082P1DKFS</t>
  </si>
  <si>
    <t>X002F08O89</t>
  </si>
  <si>
    <t>DE-WBLk&amp;YLWHddVar-L</t>
  </si>
  <si>
    <t>Decrum Womens Bomber Jacket - Light Weight Jackets Womens [40115084] (N) | Black &amp; Yellow, L</t>
  </si>
  <si>
    <t>pka461b77a-576f-442c-aa85-1e76a3916472</t>
  </si>
  <si>
    <t>B0BXXTC1SK</t>
  </si>
  <si>
    <t>X003QSGT2H</t>
  </si>
  <si>
    <t>DE-WBLk&amp;YLWHddVar-S</t>
  </si>
  <si>
    <t>Decrum Varsity Jacket Women - Womens Jackets Lightweight Trendy [40115082] (N) | Black &amp; Yellow, S</t>
  </si>
  <si>
    <t>pk7fcd216a-a8bf-4d68-86ff-6e9078a7abb7</t>
  </si>
  <si>
    <t>B0BXY91BB5</t>
  </si>
  <si>
    <t>X003QSLGGB</t>
  </si>
  <si>
    <t>DE-WBLk&amp;YLWHddVar-XXL</t>
  </si>
  <si>
    <t>Decrum Varsity Bomber Jacket Women - Women's Casual Jackets [40115086] (N) | Black &amp; Yellow, XXL</t>
  </si>
  <si>
    <t>pk2827b744-3ccc-4064-b957-13ed9a8f6e2c</t>
  </si>
  <si>
    <t>B0BXXQDXSV</t>
  </si>
  <si>
    <t>X003QSC3AJ</t>
  </si>
  <si>
    <t>DE-WBWHLOVE-XL</t>
  </si>
  <si>
    <t>Black Love Heart Graphic T Shirts - Gift Ideas for Wife [40021015-BA] | White Love, XL</t>
  </si>
  <si>
    <t>pke1cf0645-a732-40e7-97d8-e43b73f0ae00</t>
  </si>
  <si>
    <t>B082NZH54V</t>
  </si>
  <si>
    <t>X002F0N3UN</t>
  </si>
  <si>
    <t>DE-WBlk&amp;WhtHddVar-S</t>
  </si>
  <si>
    <t>Decrum Varsity Jacket Women - Womens Jackets Lightweight Trendy [40115172] (N) | Black &amp; White, S</t>
  </si>
  <si>
    <t>pk3b8da3b5-9fc0-4077-aab6-d9f1734c9f55</t>
  </si>
  <si>
    <t>B0BXXV3WCN</t>
  </si>
  <si>
    <t>X003QSGT1X</t>
  </si>
  <si>
    <t>DE-WBlkRglnQtrSlvePrplBseNEW-L</t>
  </si>
  <si>
    <t>Decrum Black and Purple Soft Cotton Baseball 3/4 Sleeve Raglan Shirts Women | [40140014] Purple&amp;Blk Rgln,L</t>
  </si>
  <si>
    <t>pk61d403bf-3c7c-4d37-9c69-ad53148fdbcd</t>
  </si>
  <si>
    <t>B0D17W8L33</t>
  </si>
  <si>
    <t>X00473ZC05</t>
  </si>
  <si>
    <t>DE-WBsblRglnGrenQtr-Strp-2XL</t>
  </si>
  <si>
    <t>Decrum St Patricks Day Shirt Women - Baseball Shirt Jersey Womens Raglan 3/4 Sleeve | [40041036] Gren&amp;Blk Striped Rgln, 2XL</t>
  </si>
  <si>
    <t>pk2673baed-0212-4261-91a7-0ff4b7266c8e</t>
  </si>
  <si>
    <t>B09YRB3Z31</t>
  </si>
  <si>
    <t>X0038D32UH</t>
  </si>
  <si>
    <t>DE-WBsblRglnHtrQtr-Strp-XL</t>
  </si>
  <si>
    <t>Decrum Heather Gray and Navy Soft Cotton Jersey 3/4 Sleeve Raglan Striped Shirts for Women | [40041045] Hethr&amp;NVY Striped Rgln, XL</t>
  </si>
  <si>
    <t>pke3c435d7-b400-4654-b604-b04284994d75</t>
  </si>
  <si>
    <t>B09YRCBBWY</t>
  </si>
  <si>
    <t>X0038D7R99</t>
  </si>
  <si>
    <t>DE-WBseblRglnRedQtr-Strp-M</t>
  </si>
  <si>
    <t>Decrum Jersey 3/4 Sleeve Raglan Shirts for Women - Red and Black top Womens [40041023] | Red&amp;Blk Striped Rgln, M</t>
  </si>
  <si>
    <t>pke5b629a6-fa1f-4d71-898e-1125d904332a</t>
  </si>
  <si>
    <t>B09Q33DCS3</t>
  </si>
  <si>
    <t>X0034F9IJD</t>
  </si>
  <si>
    <t>DE-WBseblRglnRedQtr-Strp-S</t>
  </si>
  <si>
    <t>Decrum Red and Black Soft Cotton Striped Jersey 3/4 Sleeve Raglan Shirt Womens Baseball Tees 3/4 Sleeve [40041022] | Red&amp;Blk Striped Rgln, S</t>
  </si>
  <si>
    <t>pkcf0aef81-e87f-4cb8-802c-45e5678587c9</t>
  </si>
  <si>
    <t>B09Q3415DF</t>
  </si>
  <si>
    <t>X0034F9PGJ</t>
  </si>
  <si>
    <t>DE-WBseblRglnRedQtr-Strp-XS</t>
  </si>
  <si>
    <t>Decrum Red and Black Soft Cotton Striped Jersey 3/4 Sleeve Raglan Valentines Day Shirt [40041021] | Red&amp;Blk Striped Rgln, XS</t>
  </si>
  <si>
    <t>pkf8b45cb5-4f83-4d55-b829-d9283fbd71f7</t>
  </si>
  <si>
    <t>B0BWFBVK5L</t>
  </si>
  <si>
    <t>X003Q3U8TR</t>
  </si>
  <si>
    <t>DE-WDtalingVrstyBlk-XS</t>
  </si>
  <si>
    <t>Decrum Black Women Letterman Jacket - Varsity Jacket For Woman | [40177011] Detailing Black, XS</t>
  </si>
  <si>
    <t>pke741601d-df44-4707-9ca0-77a45daeb17e</t>
  </si>
  <si>
    <t>B0CMD7XWQZ</t>
  </si>
  <si>
    <t>X0040YY41J</t>
  </si>
  <si>
    <t>DE-WDtalingVrstyMrn-S</t>
  </si>
  <si>
    <t>Decrum Maroon Women Letterman Jacket | [40177062] Detalng Maroon, S</t>
  </si>
  <si>
    <t>pk1d661a4d-f2ad-4933-af8e-8ea4e654b608</t>
  </si>
  <si>
    <t>B0CMD8VGNP</t>
  </si>
  <si>
    <t>X0040YQXDL</t>
  </si>
  <si>
    <t>DE-WGrn&amp;WhtePlnVrsty-L</t>
  </si>
  <si>
    <t>Decrum Green And White High School Jacket - Saint Patricks Day Outfit Women [40139174] | Green &amp; White, L</t>
  </si>
  <si>
    <t>pk0e8ed4f5-0b43-4d07-85d1-c5d8d1298638</t>
  </si>
  <si>
    <t>B0C69TNJ49</t>
  </si>
  <si>
    <t>X003U2IIO1</t>
  </si>
  <si>
    <t>DE-WGrn&amp;WhtePlnVrsty-S</t>
  </si>
  <si>
    <t>Decrum Green And White Varsity Jacket Women - Plain Letterman Jacket [40139172] | Green &amp; White, S</t>
  </si>
  <si>
    <t>pkaef4d3d0-c5c2-47aa-885b-3d00441a92e4</t>
  </si>
  <si>
    <t>B0C69VDXZQ</t>
  </si>
  <si>
    <t>X003U2S067</t>
  </si>
  <si>
    <t>DE-WHPnkRglnVNckQtrSlvBlk-M</t>
  </si>
  <si>
    <t>Decrum Pink and Black Three Quarter Sleeve Tops Woman - Raglan Shirts for Women | [40174013] HthPnk&amp;Blk Rgln,M</t>
  </si>
  <si>
    <t>pkd166246d-1b07-4ccc-83e7-c759f48a44a8</t>
  </si>
  <si>
    <t>B0CKYWPRF6</t>
  </si>
  <si>
    <t>X003ZYPAYF</t>
  </si>
  <si>
    <t>DE-WHthrPnkBae-M</t>
  </si>
  <si>
    <t>Decrum Best Auntie Ever Gifts - Womens Graphic Tee Shirt Aunt Gifts | [40021203-AG] BAE, M</t>
  </si>
  <si>
    <t>pkefc5c499-eaed-400d-9fa3-818141c44fbf</t>
  </si>
  <si>
    <t>B0BQRHHG1S</t>
  </si>
  <si>
    <t>X003OYLBNF</t>
  </si>
  <si>
    <t>DE-WHthrPnkBae-XL</t>
  </si>
  <si>
    <t>Decrum Cool Aunts Club Shirt Aunt T Shirts for Women Best Auntie Gifts - Bae Best Aunt Ever Shirt | [40021205-AG] BAE, XL</t>
  </si>
  <si>
    <t>pk3d7e26a1-ebf0-40a7-8474-eabe57e6e01c</t>
  </si>
  <si>
    <t>B0BQRJNZ5Z</t>
  </si>
  <si>
    <t>X003OYT3YJ</t>
  </si>
  <si>
    <t>DE-WHtrBlackRglnVNckQtrSlv-L</t>
  </si>
  <si>
    <t>Decrum Grey and Red Women's 3/4 Sleeve Tops - Raglan Shirt Women | [40121024] Gry&amp;Rd Rgln,L</t>
  </si>
  <si>
    <t>pkde41c969-b4b9-470d-a92f-bec5eb850e6c</t>
  </si>
  <si>
    <t>B0BYK4MXR2</t>
  </si>
  <si>
    <t>X003R1NP7F</t>
  </si>
  <si>
    <t>DE-WHtrGryRglnVNckQtrSlv-XXS</t>
  </si>
  <si>
    <t>Decrum Grey and Black Baseball Tee Shirts for Women - Raglan Shirt Women Baseball Tee | [40121018] Gry&amp;Blk Rgln,XXS</t>
  </si>
  <si>
    <t>pkc4b4ac25-0508-4e4e-ba78-454816666179</t>
  </si>
  <si>
    <t>B0BYK2KLS4</t>
  </si>
  <si>
    <t>X003R1KZ4B</t>
  </si>
  <si>
    <t>DE-WMaron&amp;WhtePlnVrstyNew-XS</t>
  </si>
  <si>
    <t>Decrum Maroon And White Women Letterman Jacket for High School | [40057171] Plain White Sleeve, XS</t>
  </si>
  <si>
    <t>pk2aef0646-a0d8-464c-a994-f0c1aaa7b810</t>
  </si>
  <si>
    <t>B0DXV3Q9T5</t>
  </si>
  <si>
    <t>X004KVHT1T</t>
  </si>
  <si>
    <t>DE-WMatrntySet2-S</t>
  </si>
  <si>
    <t>Decrum Pack of 3 Pregnancy Tshirts for Women Funny - Black Pregnancy Shirts Expecting Gifts for Mom [4BUN00052] | Set2, S</t>
  </si>
  <si>
    <t>pk7c27ca6a-da29-4bde-880e-cf336c04c17f</t>
  </si>
  <si>
    <t>B08B89271B</t>
  </si>
  <si>
    <t>X002KERIXH</t>
  </si>
  <si>
    <t>DE-WMatrntySet20NW-L</t>
  </si>
  <si>
    <t>Decrum Womens Maternity Shirts - Maternity Tops 3 of Pack | [4BUN00204] Pack of 3, L</t>
  </si>
  <si>
    <t>pk15068827-d3f0-4507-ba15-0b21eab01cc6</t>
  </si>
  <si>
    <t>B0CHRV26DD</t>
  </si>
  <si>
    <t>X003Z9GUWB</t>
  </si>
  <si>
    <t>DE-WMatrntySet21-L</t>
  </si>
  <si>
    <t>Decrum Womens Maternity Shirt - Pregnancy Clothes for Women | [4BUN00214] Pack of 3, L</t>
  </si>
  <si>
    <t>pkaac5524f-895a-46af-94fe-9a1304d4d7e7</t>
  </si>
  <si>
    <t>B0C3M9BKCV</t>
  </si>
  <si>
    <t>X003SXLQKP</t>
  </si>
  <si>
    <t>DE-WMatrntySet21-M</t>
  </si>
  <si>
    <t>Decrum Cute Maternity Tops Side Ruched Tunic T Shirt - Pregnant Shirts for Women | [4BUN00213] Pack of 3, M</t>
  </si>
  <si>
    <t>pk8d964385-2eb2-4cbb-8f37-680b180c5a73</t>
  </si>
  <si>
    <t>B0C3MBDXZS</t>
  </si>
  <si>
    <t>X003SX1DKN</t>
  </si>
  <si>
    <t>DE-WMatrntySet22-M</t>
  </si>
  <si>
    <t>Decrum Pregnancy Tshirts for Women - Funny Graphic Maternity Summer Clothes | [4BUN00223] Pack of 3, M</t>
  </si>
  <si>
    <t>pka75e5f61-f662-45fc-9820-32e57b1d7281</t>
  </si>
  <si>
    <t>B0C3MBW4N8</t>
  </si>
  <si>
    <t>X003SXLHZT</t>
  </si>
  <si>
    <t>DE-WMrnRglnVNckQtrSlv-L</t>
  </si>
  <si>
    <t>Decrum Maroon and Black Womens 3/4 Sleeve T Shirts - Raglan Shirt Women | [40122014] MRN&amp;Blk Rgln,L</t>
  </si>
  <si>
    <t>pk686c281b-8151-4f42-98a9-8b3ba9012e8e</t>
  </si>
  <si>
    <t>B0BYK1Y3TF</t>
  </si>
  <si>
    <t>X003R1G72Z</t>
  </si>
  <si>
    <t>DE-WMtrntyBabyEatRed-M</t>
  </si>
  <si>
    <t>Decrum Red Maternity T Shirts Maternity Blouses for Women - Pregnant Shirts for Women's [40022023-AE] | Red, M</t>
  </si>
  <si>
    <t>pk54b7a38d-2972-456c-8337-cec54c99690a</t>
  </si>
  <si>
    <t>B0D7VKX7LW</t>
  </si>
  <si>
    <t>X004AODDMZ</t>
  </si>
  <si>
    <t>DE-WPNk&amp;WHtVar-M</t>
  </si>
  <si>
    <t>Decrum Womens Varsity Jacket - Letterman Jacket Woman [40118173] | White, M</t>
  </si>
  <si>
    <t>pkd9c0c16b-d34a-4e32-8fb6-84bddc6ef246</t>
  </si>
  <si>
    <t>B0BXXV1F64</t>
  </si>
  <si>
    <t>X003QSJ401</t>
  </si>
  <si>
    <t>DE-WPRP&amp;WHtVar-XXL</t>
  </si>
  <si>
    <t>Decrum Womens Letterman Jacket | [40117176] | White, XXL</t>
  </si>
  <si>
    <t>pk2d616905-47a0-4405-a904-54fcf2380c7c</t>
  </si>
  <si>
    <t>B0BXXQ9JJ9</t>
  </si>
  <si>
    <t>X003QSJ32P</t>
  </si>
  <si>
    <t>DE-WRHRTLOVENew-XXL</t>
  </si>
  <si>
    <t>Womens Black Valentinesday T-Shirt - Heart Gifts for Girlfriend Heart Tops for Women [40021016-AA] | 2 Heart, XXL</t>
  </si>
  <si>
    <t>pk3a0e44dd-723b-4627-bdb6-689bcbc4c202</t>
  </si>
  <si>
    <t>B093HB3RHX</t>
  </si>
  <si>
    <t>X002VSY67N</t>
  </si>
  <si>
    <t>DE-WRdRglnVNckQtrSlv-XL</t>
  </si>
  <si>
    <t>Decrum Red Three Quarter Sleeve Tops Woman- Womens Raglan Shirt | [40123015] Rd&amp;Blk Rgln,XL</t>
  </si>
  <si>
    <t>pkad67348b-79db-4867-8cf3-cdadae9a589c</t>
  </si>
  <si>
    <t>B0BYK4Q3M5</t>
  </si>
  <si>
    <t>X003R1NXQD</t>
  </si>
  <si>
    <t>DE-WRdRglnVNckQtrSlv-XXL</t>
  </si>
  <si>
    <t>Decrum Red and Black Womens Baseball Shirt - 3/4 Sleeve Shirts for Women | [40123016] Rd&amp;Blk Rgln,XXL</t>
  </si>
  <si>
    <t>pke380ec0b-2122-407e-ac10-8d469ce51b47</t>
  </si>
  <si>
    <t>B0BYK19VLZ</t>
  </si>
  <si>
    <t>X003R1IFIJ</t>
  </si>
  <si>
    <t>DE-WRglnPnl2StrpQtrBlkWht-XS</t>
  </si>
  <si>
    <t>Raglan Tops for Women - Womens Baseball Tee Shirts 3/4 Sleeve Tunics | [40151171] Black White Panel Rgln,XS</t>
  </si>
  <si>
    <t>pk451e2893-d067-4196-8c4c-8520ffb3df8f</t>
  </si>
  <si>
    <t>B0CGXDS54M</t>
  </si>
  <si>
    <t>X003Y671WD</t>
  </si>
  <si>
    <t>DE-WRglnRdQtrSlveHthrBseNEW-M</t>
  </si>
  <si>
    <t>Heather Grey and Red Soft Cotton Jersey 3/4 Sleeve Raglan Shirt for Women | [40062023] Gry&amp;Red Rgln Womn, M</t>
  </si>
  <si>
    <t>pkf859a792-b824-4a52-b628-179a4bfde42c</t>
  </si>
  <si>
    <t>B0DMTCWJ6Y</t>
  </si>
  <si>
    <t>X004GQ2K8Z</t>
  </si>
  <si>
    <t>DE-WRylBlu&amp;WhtePlnVrsty-M</t>
  </si>
  <si>
    <t>Decrum White And Blue varsity jacket Womens - Plain Letterman Jacket Womens | [40056173] Plain White Sleeve, M</t>
  </si>
  <si>
    <t>pke31fc337-8a41-4220-a0a7-d729d4b35ca1</t>
  </si>
  <si>
    <t>B09YM5RK62</t>
  </si>
  <si>
    <t>X003AYEPOV</t>
  </si>
  <si>
    <t>DE-WShyUnicornHthrPnk-M</t>
  </si>
  <si>
    <t>Unicorn T Shirts Women - Women's Graphic Tees [40021203-AV] | Heather Pink, M</t>
  </si>
  <si>
    <t>pk55819f07-9705-49ab-8a12-1edb6890eb88</t>
  </si>
  <si>
    <t>B0D7VK9S6R</t>
  </si>
  <si>
    <t>X004AO79MP</t>
  </si>
  <si>
    <t>DE-WShyUnicornHthrPnk-XL</t>
  </si>
  <si>
    <t>Womens Unicorn Shirt - Womens Graphic T Shirts [40021205-AV] | Heather Pink, XL</t>
  </si>
  <si>
    <t>pkeee6bc32-71f1-44c2-a0f7-25d0c118a820</t>
  </si>
  <si>
    <t>B0D7VN1RDC</t>
  </si>
  <si>
    <t>X004AO3FV9</t>
  </si>
  <si>
    <t>DE-WShyUnicornRed-S</t>
  </si>
  <si>
    <t>Gifts for Her Unicorn Gifts for Women - Cute Womens Graphic Tee [40021022-AV] | Red, S</t>
  </si>
  <si>
    <t>pk2153eb09-2407-486e-8954-f824e3661586</t>
  </si>
  <si>
    <t>B0D7VL2333</t>
  </si>
  <si>
    <t>X004AO90VD</t>
  </si>
  <si>
    <t>DE-WWhtRglnQtrSlveBrbPnkBse-XL</t>
  </si>
  <si>
    <t>Decrum White and Pink Soft Poly Cotton Baseball Jersey 3/4 Sleeve Womens Raglan Shirt | [40148175] BrbPink&amp;White Rgln,XL</t>
  </si>
  <si>
    <t>pk0fedb59b-fb46-4c2f-8d54-a60f14aceb71</t>
  </si>
  <si>
    <t>B0CFQZY3D8</t>
  </si>
  <si>
    <t>X003XIR6JZ</t>
  </si>
  <si>
    <t>DE-Wmn5BtnHnlyHthPnk-L</t>
  </si>
  <si>
    <t>Decrum Long Sleeve Pink Shirt - Light Pink Long Sleeve Shirt (N) | [40049204] 5 Button Henley, L</t>
  </si>
  <si>
    <t>pkff1577c2-2ace-4174-b67c-0bd121c759cf</t>
  </si>
  <si>
    <t>B0BQRH2MSG</t>
  </si>
  <si>
    <t>X003KSR5S5</t>
  </si>
  <si>
    <t>DE-Wmn5BtnHnlyRed-M</t>
  </si>
  <si>
    <t>Long Sleeve Henley Shirts for Women - Henley Tops for Women (N) | [40049023] 5 Button Henley, M</t>
  </si>
  <si>
    <t>pk5a812538-de25-4330-9bb2-6e44956ff31e</t>
  </si>
  <si>
    <t>B09VTDLDC5</t>
  </si>
  <si>
    <t>X0036YBKOX</t>
  </si>
  <si>
    <t>DE-Wmn5BtnHnlyRed-XL</t>
  </si>
  <si>
    <t>Decrum Womens Henley Long Sleeve Shirts for Women | [40049025] 5 Button Henley, XL</t>
  </si>
  <si>
    <t>pkc9d9ca16-c306-4803-aee5-cf69404a98f4</t>
  </si>
  <si>
    <t>B09VTCXNSF</t>
  </si>
  <si>
    <t>X0036YBKCF</t>
  </si>
  <si>
    <t>DE-Wmn5BtnHnlyRedNew-2XL</t>
  </si>
  <si>
    <t>Decrum Womens Red Long Sleeve Henley Casual T Shirts for Women - Henley Shirt Womens (N) | [40049026] 5 Button Henley, 2XL</t>
  </si>
  <si>
    <t>pkc09ce218-ba2c-4b37-b6e6-febc9811debc</t>
  </si>
  <si>
    <t>B0CXPVY6R5</t>
  </si>
  <si>
    <t>X0045XFMXJ</t>
  </si>
  <si>
    <t>DE-Wmns2BndTunicMaron-XL</t>
  </si>
  <si>
    <t>Decrum Women's 3/4 Sleeve Tops - Fall Fashion V Neck Shirts for Women (N) | [40047065] 2 Band Tunic Maroon, XL</t>
  </si>
  <si>
    <t>pkf718e097-1f94-4eb8-8d9f-7badb58c51f5</t>
  </si>
  <si>
    <t>B09X5BSVJH</t>
  </si>
  <si>
    <t>X0037LJ0LP</t>
  </si>
  <si>
    <t>DE-WmnsGrenRglnQtrSlv-XS</t>
  </si>
  <si>
    <t>Decrum Green and Black Soft Cotton Baseball Jersey 3/4 Sleeve Black Raglan Shirt Women [40003031] | Gren&amp;Blk Raglan, XS</t>
  </si>
  <si>
    <t>pk1785c70f-082c-4945-b46d-98c3f75090bb</t>
  </si>
  <si>
    <t>B0BWF8N5YK</t>
  </si>
  <si>
    <t>X003Q3U8UL</t>
  </si>
  <si>
    <t>DE-WmnsWhiteRglnQtrSlvNEW-S</t>
  </si>
  <si>
    <t>Decrum Raglan White Shirt with Black Sleeves 3/4 Sleeve Baseball Tee [40131012] | White&amp;Blk Rgln Womn, S</t>
  </si>
  <si>
    <t>pk99a499ce-c9b0-468d-ad9f-63540df6bab4</t>
  </si>
  <si>
    <t>B0D8DZBJV1</t>
  </si>
  <si>
    <t>X004AXU2JN</t>
  </si>
  <si>
    <t>De-QtrWRagSet42-S</t>
  </si>
  <si>
    <t>Decrum Raglan Shirts for Women - Sport Jersey 3/4 Long Sleeves Baseball Womens Tshirt Pack | [4BUN00422] Pack of 3, S</t>
  </si>
  <si>
    <t>pkdc181246-59d9-411e-b790-9185b710aca5</t>
  </si>
  <si>
    <t>B0DXFMBPRV</t>
  </si>
  <si>
    <t>X004LLFUXR</t>
  </si>
  <si>
    <t>NEW96534880</t>
  </si>
  <si>
    <t>Decrum Funny T Shirts for Women - Moms Favorite Shirt Daughter Gifts [40021012-AO] | Mom Favrite, S</t>
  </si>
  <si>
    <t>pk469bdc0d-f7e6-4b7b-97f5-9f34f94233a5</t>
  </si>
  <si>
    <t>B08W9T83KJ</t>
  </si>
  <si>
    <t>X002SWA9S7</t>
  </si>
  <si>
    <t>NEW96534885-S</t>
  </si>
  <si>
    <t>Decrum Funny T Shirts for Women for Daughter - Moms Favorite Shirt Daughter Gifts [40021022-AO] | Mom Favrite, S</t>
  </si>
  <si>
    <t>pk8fa04a45-4d36-4497-875f-450b2f23a86c</t>
  </si>
  <si>
    <t>B087TMZK63</t>
  </si>
  <si>
    <t>X002IJT0Y9</t>
  </si>
  <si>
    <t>NW8757742</t>
  </si>
  <si>
    <t>Decrum Workout Shirts Men - Mens Funny Gym Shirt [40007013-AQ] | Installing Muscle, M</t>
  </si>
  <si>
    <t>pk6e1bb9f4-b960-4956-a879-51e414516ec9</t>
  </si>
  <si>
    <t>B0B82MJHW2</t>
  </si>
  <si>
    <t>X003C31KUR</t>
  </si>
  <si>
    <t>NW96534460</t>
  </si>
  <si>
    <t>Decrum Im Moms Favorite Tshirt Men - Sarcastic Humorous Mens Funny T Shirts [40007012-AO] | Mom Favrite, S</t>
  </si>
  <si>
    <t>pk6e162990-e772-46ac-b2a7-3beb17701c03</t>
  </si>
  <si>
    <t>B0B82KT7SQ</t>
  </si>
  <si>
    <t>X003C31I81</t>
  </si>
  <si>
    <t>PKG-MnsTwStrpdPanlGrenSHS-L</t>
  </si>
  <si>
    <t>Decrum Mens Saint Patricks Day Shirt - Playeras para Hombres Originales | [40045034] 2 Stripes, L</t>
  </si>
  <si>
    <t>pke0e8cfaa-c9ca-466a-a671-aaf4de1b0b07</t>
  </si>
  <si>
    <t>B09RPVLYM5</t>
  </si>
  <si>
    <t>X004LOMAMD</t>
  </si>
  <si>
    <t>PKG-MnsTwStrpdPanlGrenSHS-XL</t>
  </si>
  <si>
    <t>Decrum Green Shirt Man Short Sleeve - Comfy Breathable Mens Tee Shirts [40045035] | 2 Stripes, XL</t>
  </si>
  <si>
    <t>pkedad8b06-fd70-4c62-8cf9-5513e1dec363</t>
  </si>
  <si>
    <t>B09RPH2L3Y</t>
  </si>
  <si>
    <t>X004LOPRFZ</t>
  </si>
  <si>
    <t>Y-Plain-Varsity-XS</t>
  </si>
  <si>
    <t>Decrum Yellow And Black Letterman Jacket men - Men's Varsity Jackets [40020081] | Plain Yellow Sleve, XS</t>
  </si>
  <si>
    <t>pke97d1f24-eaf3-4b29-8ef2-0df945fcb7be</t>
  </si>
  <si>
    <t>B0BWF6YJVN</t>
  </si>
  <si>
    <t>X003Q3WENZ</t>
  </si>
  <si>
    <t>Name of box</t>
  </si>
  <si>
    <t>Box weight (lb):</t>
  </si>
  <si>
    <t>Box width (inch):</t>
  </si>
  <si>
    <t>Box length (inch):</t>
  </si>
  <si>
    <t>Box height (inch):</t>
  </si>
  <si>
    <t>Locale</t>
  </si>
  <si>
    <t>en_US</t>
  </si>
  <si>
    <t>Weight unit</t>
  </si>
  <si>
    <t>lb</t>
  </si>
  <si>
    <t>Length unit</t>
  </si>
  <si>
    <t>in</t>
  </si>
  <si>
    <t>Version</t>
  </si>
  <si>
    <t>1.1</t>
  </si>
  <si>
    <t>Number of packing sheets</t>
  </si>
</sst>
</file>

<file path=xl/styles.xml><?xml version="1.0" encoding="utf-8"?>
<styleSheet xmlns="http://schemas.openxmlformats.org/spreadsheetml/2006/main">
  <numFmts count="0"/>
  <fonts count="127">
    <font>
      <sz val="11.0"/>
      <color indexed="8"/>
      <name val="Calibri"/>
      <family val="2"/>
      <scheme val="minor"/>
    </font>
    <font>
      <name val="Calibri"/>
      <sz val="20.0"/>
    </font>
    <font>
      <name val="Calibri"/>
      <sz val="14.0"/>
      <b val="true"/>
    </font>
    <font>
      <name val="Calibri"/>
      <sz val="13.0"/>
    </font>
    <font>
      <name val="Calibri"/>
      <sz val="14.0"/>
      <b val="true"/>
    </font>
    <font>
      <name val="Calibri"/>
      <sz val="13.0"/>
    </font>
    <font>
      <name val="Calibri"/>
      <sz val="14.0"/>
      <b val="true"/>
    </font>
    <font>
      <name val="Calibri"/>
      <sz val="13.0"/>
    </font>
    <font>
      <name val="Calibri"/>
      <sz val="14.0"/>
      <b val="true"/>
    </font>
    <font>
      <name val="Calibri"/>
      <sz val="13.0"/>
    </font>
    <font>
      <name val="Calibri"/>
      <sz val="14.0"/>
      <color indexed="53"/>
    </font>
    <font>
      <name val="Calibri"/>
      <sz val="14.0"/>
      <color indexed="53"/>
    </font>
    <font>
      <name val="Calibri"/>
      <sz val="14.0"/>
      <color indexed="53"/>
    </font>
    <font>
      <name val="Calibri"/>
      <sz val="14.0"/>
      <color indexed="53"/>
    </font>
    <font>
      <name val="Calibri"/>
      <sz val="14.0"/>
      <color indexed="53"/>
    </font>
    <font>
      <name val="Calibri"/>
      <sz val="14.0"/>
      <color indexed="53"/>
    </font>
    <font>
      <name val="Calibri"/>
      <sz val="14.0"/>
      <color indexed="53"/>
    </font>
    <font>
      <name val="Calibri"/>
      <sz val="14.0"/>
      <color indexed="53"/>
    </font>
    <font>
      <name val="Calibri"/>
      <sz val="14.0"/>
      <color indexed="53"/>
    </font>
    <font>
      <name val="Calibri"/>
      <sz val="14.0"/>
      <color indexed="53"/>
    </font>
    <font>
      <name val="Calibri"/>
      <sz val="14.0"/>
      <color indexed="53"/>
    </font>
    <font>
      <name val="Calibri"/>
      <sz val="14.0"/>
      <color indexed="53"/>
    </font>
    <font>
      <name val="Calibri"/>
      <sz val="14.0"/>
      <color indexed="53"/>
    </font>
    <font>
      <name val="Calibri"/>
      <sz val="24.0"/>
    </font>
    <font>
      <name val="Calibri"/>
      <sz val="24.0"/>
    </font>
    <font>
      <name val="Calibri"/>
      <sz val="24.0"/>
    </font>
    <font>
      <name val="Calibri"/>
      <sz val="18.0"/>
    </font>
    <font>
      <name val="Calibri"/>
      <sz val="18.0"/>
    </font>
    <font>
      <name val="Calibri"/>
      <sz val="18.0"/>
    </font>
    <font>
      <name val="Calibri"/>
      <sz val="18.0"/>
    </font>
    <font>
      <name val="Calibri"/>
      <sz val="18.0"/>
    </font>
    <font>
      <name val="Calibri"/>
      <sz val="18.0"/>
    </font>
    <font>
      <name val="Calibri"/>
      <sz val="18.0"/>
    </font>
    <font>
      <name val="Calibri"/>
      <sz val="18.0"/>
    </font>
    <font>
      <name val="Calibri"/>
      <sz val="18.0"/>
    </font>
    <font>
      <name val="Calibri"/>
      <sz val="18.0"/>
      <b val="true"/>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s>
  <fills count="6">
    <fill>
      <patternFill patternType="none"/>
    </fill>
    <fill>
      <patternFill patternType="darkGray"/>
    </fill>
    <fill>
      <patternFill patternType="solid"/>
    </fill>
    <fill>
      <patternFill patternType="solid">
        <fgColor indexed="22"/>
      </patternFill>
    </fill>
    <fill>
      <patternFill patternType="solid">
        <fgColor indexed="13"/>
      </patternFill>
    </fill>
    <fill>
      <patternFill patternType="solid">
        <fgColor indexed="23"/>
      </patternFill>
    </fill>
  </fills>
  <borders count="21">
    <border>
      <left/>
      <right/>
      <top/>
      <bottom/>
      <diagonal/>
    </border>
    <border>
      <top style="thin"/>
    </border>
    <border>
      <top style="thin">
        <color indexed="63"/>
      </top>
    </border>
    <border>
      <left style="double"/>
      <top style="thin">
        <color indexed="63"/>
      </top>
    </border>
    <border>
      <left style="double">
        <color indexed="63"/>
      </left>
      <top style="thin">
        <color indexed="63"/>
      </top>
    </border>
    <border>
      <left style="double">
        <color indexed="63"/>
      </left>
      <top style="thin">
        <color indexed="63"/>
      </top>
      <bottom style="thin"/>
    </border>
    <border>
      <left style="double">
        <color indexed="63"/>
      </left>
      <top style="thin">
        <color indexed="63"/>
      </top>
      <bottom style="thin">
        <color indexed="63"/>
      </bottom>
    </border>
    <border>
      <left style="double">
        <color indexed="63"/>
      </left>
      <right style="double"/>
      <top style="thin">
        <color indexed="63"/>
      </top>
      <bottom style="thin">
        <color indexed="63"/>
      </bottom>
    </border>
    <border>
      <left style="double">
        <color indexed="63"/>
      </left>
      <right style="double">
        <color indexed="63"/>
      </right>
      <top style="thin">
        <color indexed="63"/>
      </top>
      <bottom style="thin">
        <color indexed="63"/>
      </bottom>
    </border>
    <border>
      <top style="double"/>
    </border>
    <border>
      <top style="double">
        <color indexed="63"/>
      </top>
    </border>
    <border>
      <left style="double"/>
      <top style="double">
        <color indexed="63"/>
      </top>
    </border>
    <border>
      <left style="double">
        <color indexed="63"/>
      </left>
      <top style="double">
        <color indexed="63"/>
      </top>
    </border>
    <border>
      <left style="double">
        <color indexed="63"/>
      </left>
      <top style="double">
        <color indexed="63"/>
      </top>
      <bottom style="thin"/>
    </border>
    <border>
      <left style="double">
        <color indexed="63"/>
      </left>
      <top style="double">
        <color indexed="63"/>
      </top>
      <bottom style="thin">
        <color indexed="63"/>
      </bottom>
    </border>
    <border>
      <left style="double">
        <color indexed="63"/>
      </left>
      <right style="double"/>
      <top style="double">
        <color indexed="63"/>
      </top>
      <bottom style="thin">
        <color indexed="63"/>
      </bottom>
    </border>
    <border>
      <left style="double">
        <color indexed="63"/>
      </left>
      <right style="double">
        <color indexed="63"/>
      </right>
      <top style="double">
        <color indexed="63"/>
      </top>
      <bottom style="thin">
        <color indexed="63"/>
      </bottom>
    </border>
    <border>
      <left style="double">
        <color indexed="63"/>
      </left>
      <top style="thin">
        <color indexed="63"/>
      </top>
      <bottom style="double"/>
    </border>
    <border>
      <left style="double">
        <color indexed="63"/>
      </left>
      <top style="thin">
        <color indexed="63"/>
      </top>
      <bottom style="double">
        <color indexed="63"/>
      </bottom>
    </border>
    <border>
      <left style="double">
        <color indexed="63"/>
      </left>
      <right style="double"/>
      <top style="thin">
        <color indexed="63"/>
      </top>
      <bottom style="double">
        <color indexed="63"/>
      </bottom>
    </border>
    <border>
      <left style="double">
        <color indexed="63"/>
      </left>
      <right style="double">
        <color indexed="63"/>
      </right>
      <top style="thin">
        <color indexed="63"/>
      </top>
      <bottom style="double">
        <color indexed="63"/>
      </bottom>
    </border>
  </borders>
  <cellStyleXfs count="1">
    <xf numFmtId="0" fontId="0" fillId="0" borderId="0"/>
  </cellStyleXfs>
  <cellXfs count="140">
    <xf numFmtId="0" fontId="0" fillId="0" borderId="0" xfId="0"/>
    <xf numFmtId="0" fontId="1" fillId="0" borderId="0" xfId="0" applyFont="true">
      <alignment wrapText="true"/>
    </xf>
    <xf numFmtId="0" fontId="2" fillId="3" borderId="8" xfId="0" applyFill="true" applyBorder="true" applyFont="true">
      <alignment wrapText="true"/>
    </xf>
    <xf numFmtId="0" fontId="3" fillId="0" borderId="8" xfId="0" applyBorder="true" applyFont="true">
      <alignment wrapText="true"/>
    </xf>
    <xf numFmtId="0" fontId="4" fillId="3" borderId="8" xfId="0" applyFill="true" applyBorder="true" applyFont="true">
      <alignment wrapText="true"/>
    </xf>
    <xf numFmtId="0" fontId="5" fillId="0" borderId="8" xfId="0" applyBorder="true" applyFont="true">
      <alignment wrapText="true"/>
    </xf>
    <xf numFmtId="0" fontId="6" fillId="3" borderId="8" xfId="0" applyFill="true" applyBorder="true" applyFont="true">
      <alignment wrapText="true"/>
    </xf>
    <xf numFmtId="0" fontId="7" fillId="0" borderId="8" xfId="0" applyBorder="true" applyFont="true">
      <alignment wrapText="true"/>
    </xf>
    <xf numFmtId="0" fontId="8" fillId="3" borderId="16" xfId="0" applyFill="true" applyBorder="true" applyFont="true">
      <alignment wrapText="true"/>
    </xf>
    <xf numFmtId="0" fontId="9" fillId="0" borderId="20" xfId="0" applyBorder="true" applyFont="true">
      <alignment wrapText="true"/>
    </xf>
    <xf numFmtId="0" fontId="10" fillId="0" borderId="0" xfId="0" applyFont="true"/>
    <xf numFmtId="0" fontId="11" fillId="0" borderId="0" xfId="0" applyFont="true"/>
    <xf numFmtId="0" fontId="12" fillId="0" borderId="0" xfId="0" applyFont="true"/>
    <xf numFmtId="0" fontId="13" fillId="0" borderId="0" xfId="0" applyFont="true"/>
    <xf numFmtId="0" fontId="14" fillId="0" borderId="0" xfId="0" applyFont="true"/>
    <xf numFmtId="0" fontId="15" fillId="0" borderId="0" xfId="0" applyFont="true"/>
    <xf numFmtId="0" fontId="16" fillId="0" borderId="0" xfId="0" applyFont="true"/>
    <xf numFmtId="0" fontId="17" fillId="0" borderId="0" xfId="0" applyFont="true"/>
    <xf numFmtId="0" fontId="18" fillId="0" borderId="0" xfId="0" applyFont="true"/>
    <xf numFmtId="0" fontId="19" fillId="0" borderId="0" xfId="0" applyFont="true"/>
    <xf numFmtId="0" fontId="20" fillId="0" borderId="0" xfId="0" applyFont="true"/>
    <xf numFmtId="0" fontId="21" fillId="0" borderId="0" xfId="0" applyFont="true"/>
    <xf numFmtId="0" fontId="22" fillId="0" borderId="0" xfId="0" applyFont="true"/>
    <xf numFmtId="0" fontId="23" fillId="0" borderId="0" xfId="0" applyFont="true"/>
    <xf numFmtId="0" fontId="24" fillId="0" borderId="0" xfId="0" applyFont="true"/>
    <xf numFmtId="0" fontId="25" fillId="0" borderId="0" xfId="0" applyFont="true"/>
    <xf numFmtId="0" fontId="0" fillId="0" borderId="0" xfId="0">
      <alignment horizontal="left"/>
    </xf>
    <xf numFmtId="0" fontId="26" fillId="0" borderId="0" xfId="0" applyFont="true"/>
    <xf numFmtId="0" fontId="27" fillId="0" borderId="0" xfId="0" applyFont="true"/>
    <xf numFmtId="0" fontId="28" fillId="0" borderId="0" xfId="0" applyFont="true"/>
    <xf numFmtId="0" fontId="29" fillId="0" borderId="0" xfId="0" applyFont="true"/>
    <xf numFmtId="0" fontId="30" fillId="0" borderId="0" xfId="0" applyFont="true">
      <alignment horizontal="right"/>
    </xf>
    <xf numFmtId="0" fontId="31" fillId="0" borderId="0" xfId="0" applyFont="true">
      <alignment horizontal="right"/>
    </xf>
    <xf numFmtId="0" fontId="32" fillId="0" borderId="0" xfId="0" applyFont="true">
      <alignment horizontal="right"/>
    </xf>
    <xf numFmtId="0" fontId="33" fillId="0" borderId="0" xfId="0" applyFont="true">
      <alignment horizontal="right"/>
    </xf>
    <xf numFmtId="0" fontId="34" fillId="0" borderId="0" xfId="0" applyFont="true">
      <alignment horizontal="right"/>
    </xf>
    <xf numFmtId="0" fontId="35" fillId="4" borderId="0" xfId="0" applyFill="true" applyFont="true">
      <alignment horizontal="center"/>
      <protection locked="false"/>
    </xf>
    <xf numFmtId="0" fontId="0" fillId="5" borderId="0" xfId="0" applyFill="true"/>
    <xf numFmtId="0" fontId="36" fillId="3" borderId="0" xfId="0" applyFill="true" applyFont="true"/>
    <xf numFmtId="0" fontId="0" fillId="0" borderId="0" xfId="0">
      <protection locked="false"/>
    </xf>
    <xf numFmtId="0" fontId="37" fillId="0" borderId="0" xfId="0" applyFont="true">
      <alignment horizontal="right"/>
    </xf>
    <xf numFmtId="0" fontId="38" fillId="0" borderId="0" xfId="0" applyFont="true">
      <alignment horizontal="right"/>
    </xf>
    <xf numFmtId="0" fontId="39" fillId="0" borderId="0" xfId="0" applyFont="true">
      <alignment horizontal="right"/>
    </xf>
    <xf numFmtId="0" fontId="40" fillId="0" borderId="0" xfId="0" applyFont="true">
      <alignment horizontal="right"/>
    </xf>
    <xf numFmtId="0" fontId="41" fillId="0" borderId="0" xfId="0" applyFont="true">
      <alignment horizontal="right"/>
    </xf>
    <xf numFmtId="0" fontId="42" fillId="0" borderId="0" xfId="0" applyFont="true">
      <alignment horizontal="right"/>
    </xf>
    <xf numFmtId="0" fontId="43" fillId="0" borderId="0" xfId="0" applyFont="true">
      <alignment horizontal="right"/>
    </xf>
    <xf numFmtId="0" fontId="44" fillId="0" borderId="0" xfId="0" applyFont="true">
      <alignment horizontal="right"/>
    </xf>
    <xf numFmtId="0" fontId="45" fillId="0" borderId="0" xfId="0" applyFont="true">
      <alignment horizontal="right"/>
    </xf>
    <xf numFmtId="0" fontId="46" fillId="0" borderId="0" xfId="0" applyFont="true">
      <alignment horizontal="right"/>
    </xf>
    <xf numFmtId="0" fontId="47" fillId="0" borderId="0" xfId="0" applyFont="true">
      <alignment horizontal="right"/>
    </xf>
    <xf numFmtId="0" fontId="48" fillId="0" borderId="0" xfId="0" applyFont="true">
      <alignment horizontal="right"/>
    </xf>
    <xf numFmtId="0" fontId="49" fillId="0" borderId="0" xfId="0" applyFont="true">
      <alignment horizontal="right"/>
    </xf>
    <xf numFmtId="0" fontId="50" fillId="0" borderId="0" xfId="0" applyFont="true"/>
    <xf numFmtId="0" fontId="51" fillId="0" borderId="0" xfId="0" applyFont="true"/>
    <xf numFmtId="0" fontId="52" fillId="0" borderId="0" xfId="0" applyFont="true"/>
    <xf numFmtId="0" fontId="53" fillId="0" borderId="0" xfId="0" applyFont="true"/>
    <xf numFmtId="0" fontId="54" fillId="0" borderId="0" xfId="0" applyFont="true"/>
    <xf numFmtId="0" fontId="55" fillId="0" borderId="0" xfId="0" applyFont="true"/>
    <xf numFmtId="0" fontId="56" fillId="0" borderId="0" xfId="0" applyFont="true"/>
    <xf numFmtId="0" fontId="57" fillId="0" borderId="0" xfId="0" applyFont="true"/>
    <xf numFmtId="0" fontId="58" fillId="0" borderId="0" xfId="0" applyFont="true"/>
    <xf numFmtId="0" fontId="59" fillId="0" borderId="0" xfId="0" applyFont="true"/>
    <xf numFmtId="0" fontId="60" fillId="0" borderId="0" xfId="0" applyFont="true"/>
    <xf numFmtId="0" fontId="61" fillId="0" borderId="0" xfId="0" applyFont="true"/>
    <xf numFmtId="0" fontId="62" fillId="0" borderId="0" xfId="0" applyFont="true"/>
    <xf numFmtId="0" fontId="63" fillId="0" borderId="0" xfId="0" applyFont="true"/>
    <xf numFmtId="0" fontId="64" fillId="0" borderId="0" xfId="0" applyFont="true"/>
    <xf numFmtId="0" fontId="65" fillId="0" borderId="0" xfId="0" applyFont="true"/>
    <xf numFmtId="0" fontId="66" fillId="0" borderId="0" xfId="0" applyFont="true"/>
    <xf numFmtId="0" fontId="67" fillId="0" borderId="0" xfId="0" applyFont="true"/>
    <xf numFmtId="0" fontId="68" fillId="0" borderId="0" xfId="0" applyFont="true"/>
    <xf numFmtId="0" fontId="69" fillId="0" borderId="0" xfId="0" applyFont="true"/>
    <xf numFmtId="0" fontId="70" fillId="0" borderId="0" xfId="0" applyFont="true"/>
    <xf numFmtId="0" fontId="71" fillId="0" borderId="0" xfId="0" applyFont="true"/>
    <xf numFmtId="0" fontId="72" fillId="0" borderId="0" xfId="0" applyFont="true"/>
    <xf numFmtId="0" fontId="73" fillId="0" borderId="0" xfId="0" applyFont="true"/>
    <xf numFmtId="0" fontId="74" fillId="0" borderId="0" xfId="0" applyFont="true"/>
    <xf numFmtId="0" fontId="75" fillId="0" borderId="0" xfId="0" applyFont="true">
      <alignment horizontal="right"/>
    </xf>
    <xf numFmtId="0" fontId="76" fillId="0" borderId="0" xfId="0" applyFont="true">
      <alignment horizontal="right"/>
    </xf>
    <xf numFmtId="0" fontId="77" fillId="0" borderId="0" xfId="0" applyFont="true">
      <alignment horizontal="right"/>
    </xf>
    <xf numFmtId="0" fontId="78" fillId="0" borderId="0" xfId="0" applyFont="true">
      <alignment horizontal="right"/>
    </xf>
    <xf numFmtId="0" fontId="79" fillId="0" borderId="0" xfId="0" applyFont="true">
      <alignment horizontal="right"/>
    </xf>
    <xf numFmtId="0" fontId="80" fillId="0" borderId="0" xfId="0" applyFont="true">
      <alignment horizontal="right"/>
    </xf>
    <xf numFmtId="0" fontId="81" fillId="0" borderId="0" xfId="0" applyFont="true">
      <alignment horizontal="right"/>
    </xf>
    <xf numFmtId="0" fontId="82" fillId="0" borderId="0" xfId="0" applyFont="true">
      <alignment horizontal="right"/>
    </xf>
    <xf numFmtId="0" fontId="83" fillId="0" borderId="0" xfId="0" applyFont="true">
      <alignment horizontal="right"/>
    </xf>
    <xf numFmtId="0" fontId="84" fillId="0" borderId="0" xfId="0" applyFont="true">
      <alignment horizontal="right"/>
    </xf>
    <xf numFmtId="0" fontId="85" fillId="0" borderId="0" xfId="0" applyFont="true">
      <alignment horizontal="right"/>
    </xf>
    <xf numFmtId="0" fontId="86" fillId="0" borderId="0" xfId="0" applyFont="true">
      <alignment horizontal="right"/>
    </xf>
    <xf numFmtId="0" fontId="87" fillId="0" borderId="0" xfId="0" applyFont="true">
      <alignment horizontal="right"/>
    </xf>
    <xf numFmtId="0" fontId="88" fillId="0" borderId="0" xfId="0" applyFont="true">
      <alignment horizontal="right"/>
    </xf>
    <xf numFmtId="0" fontId="89" fillId="0" borderId="0" xfId="0" applyFont="true">
      <alignment horizontal="right"/>
    </xf>
    <xf numFmtId="0" fontId="90" fillId="0" borderId="0" xfId="0" applyFont="true">
      <alignment horizontal="right"/>
    </xf>
    <xf numFmtId="0" fontId="91" fillId="0" borderId="0" xfId="0" applyFont="true">
      <alignment horizontal="right"/>
    </xf>
    <xf numFmtId="0" fontId="92" fillId="0" borderId="0" xfId="0" applyFont="true">
      <alignment horizontal="right"/>
    </xf>
    <xf numFmtId="0" fontId="93" fillId="0" borderId="0" xfId="0" applyFont="true">
      <alignment horizontal="right"/>
    </xf>
    <xf numFmtId="0" fontId="94" fillId="0" borderId="0" xfId="0" applyFont="true">
      <alignment horizontal="right"/>
    </xf>
    <xf numFmtId="0" fontId="95" fillId="0" borderId="0" xfId="0" applyFont="true">
      <alignment horizontal="right"/>
    </xf>
    <xf numFmtId="0" fontId="96" fillId="0" borderId="0" xfId="0" applyFont="true">
      <alignment horizontal="right"/>
    </xf>
    <xf numFmtId="0" fontId="97" fillId="0" borderId="0" xfId="0" applyFont="true">
      <alignment horizontal="right"/>
    </xf>
    <xf numFmtId="0" fontId="98" fillId="0" borderId="0" xfId="0" applyFont="true">
      <alignment horizontal="right"/>
    </xf>
    <xf numFmtId="0" fontId="99" fillId="0" borderId="0" xfId="0" applyFont="true">
      <alignment horizontal="right"/>
    </xf>
    <xf numFmtId="0" fontId="100" fillId="0" borderId="0" xfId="0" applyFont="true">
      <alignment horizontal="right"/>
    </xf>
    <xf numFmtId="0" fontId="101" fillId="0" borderId="0" xfId="0" applyFont="true">
      <alignment horizontal="right"/>
    </xf>
    <xf numFmtId="0" fontId="102" fillId="0" borderId="0" xfId="0" applyFont="true">
      <alignment horizontal="right"/>
    </xf>
    <xf numFmtId="0" fontId="103" fillId="0" borderId="0" xfId="0" applyFont="true">
      <alignment horizontal="right"/>
    </xf>
    <xf numFmtId="0" fontId="104" fillId="0" borderId="0" xfId="0" applyFont="true">
      <alignment horizontal="right"/>
    </xf>
    <xf numFmtId="0" fontId="105" fillId="0" borderId="0" xfId="0" applyFont="true">
      <alignment horizontal="right"/>
    </xf>
    <xf numFmtId="0" fontId="106" fillId="0" borderId="0" xfId="0" applyFont="true">
      <alignment horizontal="right"/>
    </xf>
    <xf numFmtId="0" fontId="107" fillId="0" borderId="0" xfId="0" applyFont="true">
      <alignment horizontal="right"/>
    </xf>
    <xf numFmtId="0" fontId="108" fillId="0" borderId="0" xfId="0" applyFont="true">
      <alignment horizontal="right"/>
    </xf>
    <xf numFmtId="0" fontId="109" fillId="0" borderId="0" xfId="0" applyFont="true">
      <alignment horizontal="right"/>
    </xf>
    <xf numFmtId="0" fontId="110" fillId="0" borderId="0" xfId="0" applyFont="true">
      <alignment horizontal="right"/>
    </xf>
    <xf numFmtId="0" fontId="111" fillId="0" borderId="0" xfId="0" applyFont="true">
      <alignment horizontal="right"/>
    </xf>
    <xf numFmtId="0" fontId="112" fillId="0" borderId="0" xfId="0" applyFont="true">
      <alignment horizontal="right"/>
    </xf>
    <xf numFmtId="0" fontId="113" fillId="0" borderId="0" xfId="0" applyFont="true">
      <alignment horizontal="right"/>
    </xf>
    <xf numFmtId="0" fontId="114" fillId="0" borderId="0" xfId="0" applyFont="true">
      <alignment horizontal="right"/>
    </xf>
    <xf numFmtId="0" fontId="115" fillId="0" borderId="0" xfId="0" applyFont="true">
      <alignment horizontal="right"/>
    </xf>
    <xf numFmtId="0" fontId="116" fillId="0" borderId="0" xfId="0" applyFont="true">
      <alignment horizontal="right"/>
    </xf>
    <xf numFmtId="0" fontId="117" fillId="0" borderId="0" xfId="0" applyFont="true">
      <alignment horizontal="right"/>
    </xf>
    <xf numFmtId="0" fontId="118" fillId="0" borderId="0" xfId="0" applyFont="true">
      <alignment horizontal="right"/>
    </xf>
    <xf numFmtId="0" fontId="119" fillId="0" borderId="0" xfId="0" applyFont="true">
      <alignment horizontal="right"/>
    </xf>
    <xf numFmtId="0" fontId="120" fillId="0" borderId="0" xfId="0" applyFont="true">
      <alignment horizontal="right"/>
    </xf>
    <xf numFmtId="0" fontId="121" fillId="0" borderId="0" xfId="0" applyFont="true">
      <alignment horizontal="right"/>
    </xf>
    <xf numFmtId="0" fontId="122" fillId="0" borderId="0" xfId="0" applyFont="true">
      <alignment horizontal="right"/>
    </xf>
    <xf numFmtId="0" fontId="123" fillId="0" borderId="0" xfId="0" applyFont="true">
      <alignment horizontal="right"/>
    </xf>
    <xf numFmtId="0" fontId="124" fillId="0" borderId="0" xfId="0" applyFont="true">
      <alignment horizontal="right"/>
    </xf>
    <xf numFmtId="0" fontId="125" fillId="0" borderId="0" xfId="0" applyFont="true">
      <alignment horizontal="right"/>
    </xf>
    <xf numFmtId="0" fontId="126" fillId="0" borderId="0" xfId="0" applyFont="true">
      <alignment horizontal="right"/>
    </xf>
    <xf numFmtId="0" fontId="0" fillId="0" borderId="0" xfId="0">
      <alignment horizontal="left"/>
    </xf>
    <xf numFmtId="0" fontId="0" fillId="0" borderId="0" xfId="0">
      <alignment horizontal="left"/>
    </xf>
    <xf numFmtId="0" fontId="0" fillId="0" borderId="0" xfId="0">
      <alignment horizontal="left"/>
    </xf>
    <xf numFmtId="0" fontId="0" fillId="0" borderId="0" xfId="0">
      <alignment horizontal="left"/>
    </xf>
    <xf numFmtId="0" fontId="0" fillId="0" borderId="0" xfId="0">
      <alignment horizontal="left"/>
    </xf>
    <xf numFmtId="0" fontId="0" fillId="0" borderId="0" xfId="0">
      <alignment horizontal="left"/>
    </xf>
    <xf numFmtId="0" fontId="0" fillId="0" borderId="0" xfId="0">
      <alignment horizontal="left"/>
    </xf>
    <xf numFmtId="0" fontId="0" fillId="0" borderId="0" xfId="0">
      <alignment horizontal="left"/>
    </xf>
    <xf numFmtId="0" fontId="0" fillId="0" borderId="0" xfId="0">
      <alignment horizontal="left"/>
    </xf>
    <xf numFmtId="0" fontId="0" fillId="0" borderId="0" xfId="0">
      <alignment horizontal="left"/>
    </xf>
  </cellXfs>
  <dxfs count="113">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s>
</styleSheet>
</file>

<file path=xl/_rels/workbook.xml.rels><?xml version="1.0" encoding="UTF-8" standalone="no"?><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 Id="rId5" Target="worksheets/sheet3.xml" Type="http://schemas.openxmlformats.org/officeDocument/2006/relationships/worksheet"/></Relationships>
</file>

<file path=xl/worksheets/sheet1.xml><?xml version="1.0" encoding="utf-8"?>
<worksheet xmlns="http://schemas.openxmlformats.org/spreadsheetml/2006/main">
  <dimension ref="A1:A10"/>
  <sheetViews>
    <sheetView workbookViewId="0" tabSelected="true"/>
  </sheetViews>
  <sheetFormatPr defaultRowHeight="15.0"/>
  <cols>
    <col min="1" max="1" width="120.0" customWidth="true"/>
  </cols>
  <sheetData>
    <row r="1">
      <c r="A1" t="s" s="1">
        <v>0</v>
      </c>
    </row>
    <row r="2">
      <c r="A2" t="s" s="2">
        <v>1</v>
      </c>
    </row>
    <row r="3">
      <c r="A3" t="s" s="3">
        <v>2</v>
      </c>
    </row>
    <row r="4">
      <c r="A4" t="s" s="4">
        <v>3</v>
      </c>
    </row>
    <row r="5">
      <c r="A5" t="s" s="5">
        <v>4</v>
      </c>
    </row>
    <row r="6">
      <c r="A6" t="s" s="6">
        <v>5</v>
      </c>
    </row>
    <row r="7">
      <c r="A7" t="s" s="7">
        <v>6</v>
      </c>
    </row>
    <row r="8">
      <c r="A8" t="s" s="8">
        <v>7</v>
      </c>
    </row>
    <row r="9">
      <c r="A9" t="s" s="9">
        <v>8</v>
      </c>
    </row>
    <row r="10"/>
  </sheetData>
  <sheetProtection password="DFB5" sheet="true" scenarios="true" objects="true"/>
  <pageMargins bottom="0.75" footer="0.3" header="0.3" left="0.7" right="0.7" top="0.75"/>
</worksheet>
</file>

<file path=xl/worksheets/sheet2.xml><?xml version="1.0" encoding="utf-8"?>
<worksheet xmlns="http://schemas.openxmlformats.org/spreadsheetml/2006/main">
  <dimension ref="A1:AK126"/>
  <sheetViews>
    <sheetView workbookViewId="0">
      <pane xSplit="2.0" ySplit="5.0" state="frozen" topLeftCell="C6" activePane="bottomRight"/>
      <selection pane="bottomRight"/>
    </sheetView>
  </sheetViews>
  <sheetFormatPr defaultRowHeight="15.0"/>
  <cols>
    <col min="1" max="1" width="21.0" customWidth="true"/>
    <col min="2" max="2" width="61.0" customWidth="true"/>
    <col min="3" max="3" width="20.0" customWidth="true" hidden="true"/>
    <col min="4" max="4" width="21.0" customWidth="true"/>
    <col min="5" max="5" width="21.0" customWidth="true"/>
    <col min="6" max="6" width="15.0" customWidth="true"/>
    <col min="7" max="7" width="15.0" customWidth="true"/>
    <col min="8" max="8" width="15.0" customWidth="true"/>
    <col min="9" max="9" width="15.0" customWidth="true"/>
    <col min="10" max="10" width="15.0" customWidth="true"/>
    <col min="11" max="11" width="15.0" customWidth="true"/>
    <col min="12" max="12" width="1.0" customWidth="true"/>
    <col min="13" max="13" width="13.0" customWidth="true" style="39"/>
    <col min="14" max="14" width="13.0" customWidth="true" style="39"/>
    <col min="15" max="15" width="13.0" customWidth="true" style="39"/>
    <col min="16" max="16" width="13.0" customWidth="true" style="39"/>
    <col min="17" max="17" width="13.0" customWidth="true" style="39"/>
    <col min="18" max="18" width="13.0" customWidth="true" style="39"/>
    <col min="19" max="19" width="13.0" customWidth="true" style="39"/>
    <col min="20" max="20" width="13.0" customWidth="true" style="39"/>
    <col min="21" max="21" width="13.0" customWidth="true" style="39"/>
    <col min="22" max="22" width="13.0" customWidth="true" style="39"/>
    <col min="23" max="23" width="13.0" customWidth="true" style="39"/>
    <col min="24" max="24" width="13.0" customWidth="true" style="39"/>
    <col min="25" max="25" width="13.0" customWidth="true" style="39"/>
    <col min="26" max="26" width="13.0" customWidth="true" style="39"/>
    <col min="27" max="27" width="13.0" customWidth="true" style="39"/>
    <col min="28" max="28" width="13.0" customWidth="true" style="39"/>
    <col min="29" max="29" width="13.0" customWidth="true" style="39"/>
    <col min="30" max="30" width="13.0" customWidth="true" style="39"/>
    <col min="31" max="31" width="13.0" customWidth="true" style="39"/>
    <col min="32" max="32" width="13.0" customWidth="true" style="39"/>
    <col min="33" max="33" width="13.0" customWidth="true" style="39"/>
    <col min="34" max="34" width="13.0" customWidth="true" style="39"/>
    <col min="35" max="35" width="13.0" customWidth="true" style="39"/>
    <col min="36" max="36" width="13.0" customWidth="true" style="39"/>
    <col min="37" max="37" width="13.0" customWidth="true" style="39"/>
  </cols>
  <sheetData>
    <row r="1">
      <c r="A1" t="s" s="11">
        <v>9</v>
      </c>
      <c r="B1" s="12"/>
      <c r="C1" s="13"/>
      <c r="D1" s="14"/>
      <c r="E1" s="15"/>
      <c r="F1" s="16"/>
      <c r="G1" s="17"/>
      <c r="H1" s="18"/>
      <c r="I1" s="19"/>
      <c r="J1" s="20"/>
      <c r="K1" s="21"/>
      <c r="L1" s="22"/>
    </row>
    <row r="2">
      <c r="A2" t="s" s="24">
        <v>10</v>
      </c>
      <c r="B2" s="25"/>
      <c r="C2" t="s" s="26">
        <v>11</v>
      </c>
    </row>
    <row r="3">
      <c r="A3" t="s" s="28">
        <v>12</v>
      </c>
      <c r="B3" s="29"/>
      <c r="C3" s="30"/>
      <c r="I3" t="s" s="32">
        <v>13</v>
      </c>
      <c r="J3" s="33"/>
      <c r="K3" s="34"/>
      <c r="L3" s="35"/>
      <c r="M3" t="n" s="36">
        <v>15.0</v>
      </c>
    </row>
    <row r="4" ht="8.0" customHeight="true">
      <c r="A4" s="37"/>
      <c r="B4" s="37"/>
      <c r="C4" s="37"/>
      <c r="D4" s="37"/>
      <c r="E4" s="37"/>
      <c r="F4" s="37"/>
      <c r="G4" s="37"/>
      <c r="H4" s="37"/>
      <c r="I4" s="37"/>
      <c r="J4" s="37"/>
      <c r="K4" s="37"/>
      <c r="L4" s="37"/>
    </row>
    <row r="5">
      <c r="A5" t="s" s="38">
        <v>14</v>
      </c>
      <c r="B5" t="s" s="38">
        <v>15</v>
      </c>
      <c r="C5" t="s" s="38">
        <v>16</v>
      </c>
      <c r="D5" t="s" s="38">
        <v>17</v>
      </c>
      <c r="E5" t="s" s="38">
        <v>18</v>
      </c>
      <c r="F5" t="s" s="38">
        <v>19</v>
      </c>
      <c r="G5" t="s" s="38">
        <v>20</v>
      </c>
      <c r="H5" t="s" s="38">
        <v>21</v>
      </c>
      <c r="I5" t="s" s="38">
        <v>22</v>
      </c>
      <c r="J5" t="s" s="38">
        <v>23</v>
      </c>
      <c r="K5" t="s" s="38">
        <v>24</v>
      </c>
      <c r="L5" s="37"/>
      <c r="M5" t="n" s="38">
        <f>IF(M3&gt;=1,"Box 1 quantity","")</f>
        <v>0.0</v>
      </c>
      <c r="N5" t="n" s="38">
        <f>IF(M3&gt;=2,"Box 2 quantity","")</f>
        <v>0.0</v>
      </c>
      <c r="O5" t="n" s="38">
        <f>IF(M3&gt;=3,"Box 3 quantity","")</f>
        <v>0.0</v>
      </c>
      <c r="P5" t="n" s="38">
        <f>IF(M3&gt;=4,"Box 4 quantity","")</f>
        <v>0.0</v>
      </c>
      <c r="Q5" t="n" s="38">
        <f>IF(M3&gt;=5,"Box 5 quantity","")</f>
        <v>0.0</v>
      </c>
      <c r="R5" t="n" s="38">
        <f>IF(M3&gt;=6,"Box 6 quantity","")</f>
        <v>0.0</v>
      </c>
      <c r="S5" t="n" s="38">
        <f>IF(M3&gt;=7,"Box 7 quantity","")</f>
        <v>0.0</v>
      </c>
      <c r="T5" t="n" s="38">
        <f>IF(M3&gt;=8,"Box 8 quantity","")</f>
        <v>0.0</v>
      </c>
      <c r="U5" t="n" s="38">
        <f>IF(M3&gt;=9,"Box 9 quantity","")</f>
        <v>0.0</v>
      </c>
      <c r="V5" t="n" s="38">
        <f>IF(M3&gt;=10,"Box 10 quantity","")</f>
        <v>0.0</v>
      </c>
      <c r="W5" t="n" s="38">
        <f>IF(M3&gt;=11,"Box 11 quantity","")</f>
        <v>0.0</v>
      </c>
      <c r="X5" t="n" s="38">
        <f>IF(M3&gt;=12,"Box 12 quantity","")</f>
        <v>0.0</v>
      </c>
      <c r="Y5" t="n" s="38">
        <f>IF(M3&gt;=13,"Box 13 quantity","")</f>
        <v>0.0</v>
      </c>
      <c r="Z5" t="n" s="38">
        <f>IF(M3&gt;=14,"Box 14 quantity","")</f>
        <v>0.0</v>
      </c>
      <c r="AA5" t="n" s="38">
        <f>IF(M3&gt;=15,"Box 15 quantity","")</f>
        <v>0.0</v>
      </c>
      <c r="AB5" t="n" s="38">
        <f>IF(M3&gt;=16,"Box 16 quantity","")</f>
        <v>0.0</v>
      </c>
      <c r="AC5" t="n" s="38">
        <f>IF(M3&gt;=17,"Box 17 quantity","")</f>
        <v>0.0</v>
      </c>
      <c r="AD5" t="n" s="38">
        <f>IF(M3&gt;=18,"Box 18 quantity","")</f>
        <v>0.0</v>
      </c>
      <c r="AE5" t="n" s="38">
        <f>IF(M3&gt;=19,"Box 19 quantity","")</f>
        <v>0.0</v>
      </c>
      <c r="AF5" t="n" s="38">
        <f>IF(M3&gt;=20,"Box 20 quantity","")</f>
        <v>0.0</v>
      </c>
      <c r="AG5" t="n" s="38">
        <f>IF(M3&gt;=21,"Box 21 quantity","")</f>
        <v>0.0</v>
      </c>
      <c r="AH5" t="n" s="38">
        <f>IF(M3&gt;=22,"Box 22 quantity","")</f>
        <v>0.0</v>
      </c>
      <c r="AI5" t="n" s="38">
        <f>IF(M3&gt;=23,"Box 23 quantity","")</f>
        <v>0.0</v>
      </c>
      <c r="AJ5" t="n" s="38">
        <f>IF(M3&gt;=24,"Box 24 quantity","")</f>
        <v>0.0</v>
      </c>
      <c r="AK5" t="n" s="38">
        <f>IF(M3&gt;=25,"Box 25 quantity","")</f>
        <v>0.0</v>
      </c>
    </row>
    <row r="6">
      <c r="A6" t="s">
        <v>25</v>
      </c>
      <c r="B6" t="s">
        <v>26</v>
      </c>
      <c r="C6" t="s">
        <v>27</v>
      </c>
      <c r="D6" t="s">
        <v>28</v>
      </c>
      <c r="E6" t="s">
        <v>29</v>
      </c>
      <c r="F6" t="s">
        <v>30</v>
      </c>
      <c r="G6" t="s">
        <v>31</v>
      </c>
      <c r="H6" t="s">
        <v>32</v>
      </c>
      <c r="I6" t="s">
        <v>32</v>
      </c>
      <c r="J6" t="n">
        <v>10.0</v>
      </c>
      <c r="K6" t="n">
        <f>SUM(M6:INDEX(M6:XFD6,1,M3))</f>
        <v>0.0</v>
      </c>
      <c r="L6" s="37"/>
    </row>
    <row r="7">
      <c r="A7" t="s">
        <v>33</v>
      </c>
      <c r="B7" t="s">
        <v>34</v>
      </c>
      <c r="C7" t="s">
        <v>35</v>
      </c>
      <c r="D7" t="s">
        <v>36</v>
      </c>
      <c r="E7" t="s">
        <v>37</v>
      </c>
      <c r="F7" t="s">
        <v>30</v>
      </c>
      <c r="G7" t="s">
        <v>31</v>
      </c>
      <c r="H7" t="s">
        <v>32</v>
      </c>
      <c r="I7" t="s">
        <v>32</v>
      </c>
      <c r="J7" t="n">
        <v>6.0</v>
      </c>
      <c r="K7" t="n">
        <f>SUM(M7:INDEX(M7:XFD7,1,M3))</f>
        <v>0.0</v>
      </c>
      <c r="L7" s="37"/>
    </row>
    <row r="8">
      <c r="A8" t="s">
        <v>38</v>
      </c>
      <c r="B8" t="s">
        <v>39</v>
      </c>
      <c r="C8" t="s">
        <v>40</v>
      </c>
      <c r="D8" t="s">
        <v>41</v>
      </c>
      <c r="E8" t="s">
        <v>42</v>
      </c>
      <c r="F8" t="s">
        <v>30</v>
      </c>
      <c r="G8" t="s">
        <v>31</v>
      </c>
      <c r="H8" t="s">
        <v>32</v>
      </c>
      <c r="I8" t="s">
        <v>32</v>
      </c>
      <c r="J8" t="n">
        <v>8.0</v>
      </c>
      <c r="K8" t="n">
        <f>SUM(M8:INDEX(M8:XFD8,1,M3))</f>
        <v>0.0</v>
      </c>
      <c r="L8" s="37"/>
    </row>
    <row r="9">
      <c r="A9" t="s">
        <v>43</v>
      </c>
      <c r="B9" t="s">
        <v>44</v>
      </c>
      <c r="C9" t="s">
        <v>45</v>
      </c>
      <c r="D9" t="s">
        <v>46</v>
      </c>
      <c r="E9" t="s">
        <v>47</v>
      </c>
      <c r="F9" t="s">
        <v>30</v>
      </c>
      <c r="G9" t="s">
        <v>31</v>
      </c>
      <c r="H9" t="s">
        <v>32</v>
      </c>
      <c r="I9" t="s">
        <v>32</v>
      </c>
      <c r="J9" t="n">
        <v>8.0</v>
      </c>
      <c r="K9" t="n">
        <f>SUM(M9:INDEX(M9:XFD9,1,M3))</f>
        <v>0.0</v>
      </c>
      <c r="L9" s="37"/>
    </row>
    <row r="10">
      <c r="A10" t="s">
        <v>48</v>
      </c>
      <c r="B10" t="s">
        <v>49</v>
      </c>
      <c r="C10" t="s">
        <v>50</v>
      </c>
      <c r="D10" t="s">
        <v>51</v>
      </c>
      <c r="E10" t="s">
        <v>52</v>
      </c>
      <c r="F10" t="s">
        <v>30</v>
      </c>
      <c r="G10" t="s">
        <v>31</v>
      </c>
      <c r="H10" t="s">
        <v>32</v>
      </c>
      <c r="I10" t="s">
        <v>32</v>
      </c>
      <c r="J10" t="n">
        <v>8.0</v>
      </c>
      <c r="K10" t="n">
        <f>SUM(M10:INDEX(M10:XFD10,1,M3))</f>
        <v>0.0</v>
      </c>
      <c r="L10" s="37"/>
    </row>
    <row r="11">
      <c r="A11" t="s">
        <v>53</v>
      </c>
      <c r="B11" t="s">
        <v>54</v>
      </c>
      <c r="C11" t="s">
        <v>55</v>
      </c>
      <c r="D11" t="s">
        <v>56</v>
      </c>
      <c r="E11" t="s">
        <v>57</v>
      </c>
      <c r="F11" t="s">
        <v>30</v>
      </c>
      <c r="G11" t="s">
        <v>31</v>
      </c>
      <c r="H11" t="s">
        <v>32</v>
      </c>
      <c r="I11" t="s">
        <v>32</v>
      </c>
      <c r="J11" t="n">
        <v>8.0</v>
      </c>
      <c r="K11" t="n">
        <f>SUM(M11:INDEX(M11:XFD11,1,M3))</f>
        <v>0.0</v>
      </c>
      <c r="L11" s="37"/>
    </row>
    <row r="12">
      <c r="A12" t="s">
        <v>58</v>
      </c>
      <c r="B12" t="s">
        <v>59</v>
      </c>
      <c r="C12" t="s">
        <v>60</v>
      </c>
      <c r="D12" t="s">
        <v>61</v>
      </c>
      <c r="E12" t="s">
        <v>62</v>
      </c>
      <c r="F12" t="s">
        <v>30</v>
      </c>
      <c r="G12" t="s">
        <v>31</v>
      </c>
      <c r="H12" t="s">
        <v>32</v>
      </c>
      <c r="I12" t="s">
        <v>32</v>
      </c>
      <c r="J12" t="n">
        <v>1.0</v>
      </c>
      <c r="K12" t="n">
        <f>SUM(M12:INDEX(M12:XFD12,1,M3))</f>
        <v>0.0</v>
      </c>
      <c r="L12" s="37"/>
    </row>
    <row r="13">
      <c r="A13" t="s">
        <v>63</v>
      </c>
      <c r="B13" t="s">
        <v>64</v>
      </c>
      <c r="C13" t="s">
        <v>65</v>
      </c>
      <c r="D13" t="s">
        <v>66</v>
      </c>
      <c r="E13" t="s">
        <v>67</v>
      </c>
      <c r="F13" t="s">
        <v>30</v>
      </c>
      <c r="G13" t="s">
        <v>31</v>
      </c>
      <c r="H13" t="s">
        <v>32</v>
      </c>
      <c r="I13" t="s">
        <v>32</v>
      </c>
      <c r="J13" t="n">
        <v>10.0</v>
      </c>
      <c r="K13" t="n">
        <f>SUM(M13:INDEX(M13:XFD13,1,M3))</f>
        <v>0.0</v>
      </c>
      <c r="L13" s="37"/>
    </row>
    <row r="14">
      <c r="A14" t="s">
        <v>68</v>
      </c>
      <c r="B14" t="s">
        <v>69</v>
      </c>
      <c r="C14" t="s">
        <v>70</v>
      </c>
      <c r="D14" t="s">
        <v>71</v>
      </c>
      <c r="E14" t="s">
        <v>72</v>
      </c>
      <c r="F14" t="s">
        <v>30</v>
      </c>
      <c r="G14" t="s">
        <v>31</v>
      </c>
      <c r="H14" t="s">
        <v>32</v>
      </c>
      <c r="I14" t="s">
        <v>32</v>
      </c>
      <c r="J14" t="n">
        <v>4.0</v>
      </c>
      <c r="K14" t="n">
        <f>SUM(M14:INDEX(M14:XFD14,1,M3))</f>
        <v>0.0</v>
      </c>
      <c r="L14" s="37"/>
    </row>
    <row r="15">
      <c r="A15" t="s">
        <v>73</v>
      </c>
      <c r="B15" t="s">
        <v>74</v>
      </c>
      <c r="C15" t="s">
        <v>75</v>
      </c>
      <c r="D15" t="s">
        <v>76</v>
      </c>
      <c r="E15" t="s">
        <v>77</v>
      </c>
      <c r="F15" t="s">
        <v>30</v>
      </c>
      <c r="G15" t="s">
        <v>31</v>
      </c>
      <c r="H15" t="s">
        <v>32</v>
      </c>
      <c r="I15" t="s">
        <v>32</v>
      </c>
      <c r="J15" t="n">
        <v>2.0</v>
      </c>
      <c r="K15" t="n">
        <f>SUM(M15:INDEX(M15:XFD15,1,M3))</f>
        <v>0.0</v>
      </c>
      <c r="L15" s="37"/>
    </row>
    <row r="16">
      <c r="A16" t="s">
        <v>78</v>
      </c>
      <c r="B16" t="s">
        <v>79</v>
      </c>
      <c r="C16" t="s">
        <v>80</v>
      </c>
      <c r="D16" t="s">
        <v>81</v>
      </c>
      <c r="E16" t="s">
        <v>82</v>
      </c>
      <c r="F16" t="s">
        <v>30</v>
      </c>
      <c r="G16" t="s">
        <v>31</v>
      </c>
      <c r="H16" t="s">
        <v>32</v>
      </c>
      <c r="I16" t="s">
        <v>32</v>
      </c>
      <c r="J16" t="n">
        <v>20.0</v>
      </c>
      <c r="K16" t="n">
        <f>SUM(M16:INDEX(M16:XFD16,1,M3))</f>
        <v>0.0</v>
      </c>
      <c r="L16" s="37"/>
    </row>
    <row r="17">
      <c r="A17" t="s">
        <v>83</v>
      </c>
      <c r="B17" t="s">
        <v>84</v>
      </c>
      <c r="C17" t="s">
        <v>85</v>
      </c>
      <c r="D17" t="s">
        <v>86</v>
      </c>
      <c r="E17" t="s">
        <v>87</v>
      </c>
      <c r="F17" t="s">
        <v>30</v>
      </c>
      <c r="G17" t="s">
        <v>31</v>
      </c>
      <c r="H17" t="s">
        <v>32</v>
      </c>
      <c r="I17" t="s">
        <v>32</v>
      </c>
      <c r="J17" t="n">
        <v>12.0</v>
      </c>
      <c r="K17" t="n">
        <f>SUM(M17:INDEX(M17:XFD17,1,M3))</f>
        <v>0.0</v>
      </c>
      <c r="L17" s="37"/>
    </row>
    <row r="18">
      <c r="A18" t="s">
        <v>88</v>
      </c>
      <c r="B18" t="s">
        <v>89</v>
      </c>
      <c r="C18" t="s">
        <v>90</v>
      </c>
      <c r="D18" t="s">
        <v>91</v>
      </c>
      <c r="E18" t="s">
        <v>92</v>
      </c>
      <c r="F18" t="s">
        <v>30</v>
      </c>
      <c r="G18" t="s">
        <v>31</v>
      </c>
      <c r="H18" t="s">
        <v>32</v>
      </c>
      <c r="I18" t="s">
        <v>32</v>
      </c>
      <c r="J18" t="n">
        <v>2.0</v>
      </c>
      <c r="K18" t="n">
        <f>SUM(M18:INDEX(M18:XFD18,1,M3))</f>
        <v>0.0</v>
      </c>
      <c r="L18" s="37"/>
    </row>
    <row r="19">
      <c r="A19" t="s">
        <v>93</v>
      </c>
      <c r="B19" t="s">
        <v>94</v>
      </c>
      <c r="C19" t="s">
        <v>95</v>
      </c>
      <c r="D19" t="s">
        <v>96</v>
      </c>
      <c r="E19" t="s">
        <v>97</v>
      </c>
      <c r="F19" t="s">
        <v>30</v>
      </c>
      <c r="G19" t="s">
        <v>31</v>
      </c>
      <c r="H19" t="s">
        <v>32</v>
      </c>
      <c r="I19" t="s">
        <v>32</v>
      </c>
      <c r="J19" t="n">
        <v>3.0</v>
      </c>
      <c r="K19" t="n">
        <f>SUM(M19:INDEX(M19:XFD19,1,M3))</f>
        <v>0.0</v>
      </c>
      <c r="L19" s="37"/>
    </row>
    <row r="20">
      <c r="A20" t="s">
        <v>98</v>
      </c>
      <c r="B20" t="s">
        <v>99</v>
      </c>
      <c r="C20" t="s">
        <v>100</v>
      </c>
      <c r="D20" t="s">
        <v>101</v>
      </c>
      <c r="E20" t="s">
        <v>102</v>
      </c>
      <c r="F20" t="s">
        <v>30</v>
      </c>
      <c r="G20" t="s">
        <v>31</v>
      </c>
      <c r="H20" t="s">
        <v>32</v>
      </c>
      <c r="I20" t="s">
        <v>32</v>
      </c>
      <c r="J20" t="n">
        <v>10.0</v>
      </c>
      <c r="K20" t="n">
        <f>SUM(M20:INDEX(M20:XFD20,1,M3))</f>
        <v>0.0</v>
      </c>
      <c r="L20" s="37"/>
    </row>
    <row r="21">
      <c r="A21" t="s">
        <v>103</v>
      </c>
      <c r="B21" t="s">
        <v>104</v>
      </c>
      <c r="C21" t="s">
        <v>105</v>
      </c>
      <c r="D21" t="s">
        <v>106</v>
      </c>
      <c r="E21" t="s">
        <v>107</v>
      </c>
      <c r="F21" t="s">
        <v>30</v>
      </c>
      <c r="G21" t="s">
        <v>31</v>
      </c>
      <c r="H21" t="s">
        <v>32</v>
      </c>
      <c r="I21" t="s">
        <v>32</v>
      </c>
      <c r="J21" t="n">
        <v>3.0</v>
      </c>
      <c r="K21" t="n">
        <f>SUM(M21:INDEX(M21:XFD21,1,M3))</f>
        <v>0.0</v>
      </c>
      <c r="L21" s="37"/>
    </row>
    <row r="22">
      <c r="A22" t="s">
        <v>108</v>
      </c>
      <c r="B22" t="s">
        <v>109</v>
      </c>
      <c r="C22" t="s">
        <v>110</v>
      </c>
      <c r="D22" t="s">
        <v>111</v>
      </c>
      <c r="E22" t="s">
        <v>112</v>
      </c>
      <c r="F22" t="s">
        <v>30</v>
      </c>
      <c r="G22" t="s">
        <v>31</v>
      </c>
      <c r="H22" t="s">
        <v>32</v>
      </c>
      <c r="I22" t="s">
        <v>32</v>
      </c>
      <c r="J22" t="n">
        <v>1.0</v>
      </c>
      <c r="K22" t="n">
        <f>SUM(M22:INDEX(M22:XFD22,1,M3))</f>
        <v>0.0</v>
      </c>
      <c r="L22" s="37"/>
    </row>
    <row r="23">
      <c r="A23" t="s">
        <v>113</v>
      </c>
      <c r="B23" t="s">
        <v>114</v>
      </c>
      <c r="C23" t="s">
        <v>115</v>
      </c>
      <c r="D23" t="s">
        <v>116</v>
      </c>
      <c r="E23" t="s">
        <v>117</v>
      </c>
      <c r="F23" t="s">
        <v>30</v>
      </c>
      <c r="G23" t="s">
        <v>31</v>
      </c>
      <c r="H23" t="s">
        <v>32</v>
      </c>
      <c r="I23" t="s">
        <v>32</v>
      </c>
      <c r="J23" t="n">
        <v>8.0</v>
      </c>
      <c r="K23" t="n">
        <f>SUM(M23:INDEX(M23:XFD23,1,M3))</f>
        <v>0.0</v>
      </c>
      <c r="L23" s="37"/>
    </row>
    <row r="24">
      <c r="A24" t="s">
        <v>118</v>
      </c>
      <c r="B24" t="s">
        <v>119</v>
      </c>
      <c r="C24" t="s">
        <v>120</v>
      </c>
      <c r="D24" t="s">
        <v>121</v>
      </c>
      <c r="E24" t="s">
        <v>122</v>
      </c>
      <c r="F24" t="s">
        <v>30</v>
      </c>
      <c r="G24" t="s">
        <v>31</v>
      </c>
      <c r="H24" t="s">
        <v>32</v>
      </c>
      <c r="I24" t="s">
        <v>32</v>
      </c>
      <c r="J24" t="n">
        <v>6.0</v>
      </c>
      <c r="K24" t="n">
        <f>SUM(M24:INDEX(M24:XFD24,1,M3))</f>
        <v>0.0</v>
      </c>
      <c r="L24" s="37"/>
    </row>
    <row r="25">
      <c r="A25" t="s">
        <v>123</v>
      </c>
      <c r="B25" t="s">
        <v>124</v>
      </c>
      <c r="C25" t="s">
        <v>125</v>
      </c>
      <c r="D25" t="s">
        <v>126</v>
      </c>
      <c r="E25" t="s">
        <v>127</v>
      </c>
      <c r="F25" t="s">
        <v>30</v>
      </c>
      <c r="G25" t="s">
        <v>31</v>
      </c>
      <c r="H25" t="s">
        <v>32</v>
      </c>
      <c r="I25" t="s">
        <v>32</v>
      </c>
      <c r="J25" t="n">
        <v>4.0</v>
      </c>
      <c r="K25" t="n">
        <f>SUM(M25:INDEX(M25:XFD25,1,M3))</f>
        <v>0.0</v>
      </c>
      <c r="L25" s="37"/>
    </row>
    <row r="26">
      <c r="A26" t="s">
        <v>128</v>
      </c>
      <c r="B26" t="s">
        <v>129</v>
      </c>
      <c r="C26" t="s">
        <v>130</v>
      </c>
      <c r="D26" t="s">
        <v>131</v>
      </c>
      <c r="E26" t="s">
        <v>132</v>
      </c>
      <c r="F26" t="s">
        <v>30</v>
      </c>
      <c r="G26" t="s">
        <v>31</v>
      </c>
      <c r="H26" t="s">
        <v>32</v>
      </c>
      <c r="I26" t="s">
        <v>32</v>
      </c>
      <c r="J26" t="n">
        <v>1.0</v>
      </c>
      <c r="K26" t="n">
        <f>SUM(M26:INDEX(M26:XFD26,1,M3))</f>
        <v>0.0</v>
      </c>
      <c r="L26" s="37"/>
    </row>
    <row r="27">
      <c r="A27" t="s">
        <v>133</v>
      </c>
      <c r="B27" t="s">
        <v>134</v>
      </c>
      <c r="C27" t="s">
        <v>135</v>
      </c>
      <c r="D27" t="s">
        <v>136</v>
      </c>
      <c r="E27" t="s">
        <v>137</v>
      </c>
      <c r="F27" t="s">
        <v>30</v>
      </c>
      <c r="G27" t="s">
        <v>31</v>
      </c>
      <c r="H27" t="s">
        <v>32</v>
      </c>
      <c r="I27" t="s">
        <v>32</v>
      </c>
      <c r="J27" t="n">
        <v>1.0</v>
      </c>
      <c r="K27" t="n">
        <f>SUM(M27:INDEX(M27:XFD27,1,M3))</f>
        <v>0.0</v>
      </c>
      <c r="L27" s="37"/>
    </row>
    <row r="28">
      <c r="A28" t="s">
        <v>138</v>
      </c>
      <c r="B28" t="s">
        <v>139</v>
      </c>
      <c r="C28" t="s">
        <v>140</v>
      </c>
      <c r="D28" t="s">
        <v>141</v>
      </c>
      <c r="E28" t="s">
        <v>142</v>
      </c>
      <c r="F28" t="s">
        <v>30</v>
      </c>
      <c r="G28" t="s">
        <v>31</v>
      </c>
      <c r="H28" t="s">
        <v>32</v>
      </c>
      <c r="I28" t="s">
        <v>32</v>
      </c>
      <c r="J28" t="n">
        <v>2.0</v>
      </c>
      <c r="K28" t="n">
        <f>SUM(M28:INDEX(M28:XFD28,1,M3))</f>
        <v>0.0</v>
      </c>
      <c r="L28" s="37"/>
    </row>
    <row r="29">
      <c r="A29" t="s">
        <v>143</v>
      </c>
      <c r="B29" t="s">
        <v>144</v>
      </c>
      <c r="C29" t="s">
        <v>145</v>
      </c>
      <c r="D29" t="s">
        <v>146</v>
      </c>
      <c r="E29" t="s">
        <v>147</v>
      </c>
      <c r="F29" t="s">
        <v>30</v>
      </c>
      <c r="G29" t="s">
        <v>31</v>
      </c>
      <c r="H29" t="s">
        <v>32</v>
      </c>
      <c r="I29" t="s">
        <v>32</v>
      </c>
      <c r="J29" t="n">
        <v>4.0</v>
      </c>
      <c r="K29" t="n">
        <f>SUM(M29:INDEX(M29:XFD29,1,M3))</f>
        <v>0.0</v>
      </c>
      <c r="L29" s="37"/>
    </row>
    <row r="30">
      <c r="A30" t="s">
        <v>148</v>
      </c>
      <c r="B30" t="s">
        <v>149</v>
      </c>
      <c r="C30" t="s">
        <v>150</v>
      </c>
      <c r="D30" t="s">
        <v>151</v>
      </c>
      <c r="E30" t="s">
        <v>152</v>
      </c>
      <c r="F30" t="s">
        <v>30</v>
      </c>
      <c r="G30" t="s">
        <v>31</v>
      </c>
      <c r="H30" t="s">
        <v>32</v>
      </c>
      <c r="I30" t="s">
        <v>32</v>
      </c>
      <c r="J30" t="n">
        <v>2.0</v>
      </c>
      <c r="K30" t="n">
        <f>SUM(M30:INDEX(M30:XFD30,1,M3))</f>
        <v>0.0</v>
      </c>
      <c r="L30" s="37"/>
    </row>
    <row r="31">
      <c r="A31" t="s">
        <v>153</v>
      </c>
      <c r="B31" t="s">
        <v>154</v>
      </c>
      <c r="C31" t="s">
        <v>155</v>
      </c>
      <c r="D31" t="s">
        <v>156</v>
      </c>
      <c r="E31" t="s">
        <v>157</v>
      </c>
      <c r="F31" t="s">
        <v>30</v>
      </c>
      <c r="G31" t="s">
        <v>31</v>
      </c>
      <c r="H31" t="s">
        <v>32</v>
      </c>
      <c r="I31" t="s">
        <v>32</v>
      </c>
      <c r="J31" t="n">
        <v>1.0</v>
      </c>
      <c r="K31" t="n">
        <f>SUM(M31:INDEX(M31:XFD31,1,M3))</f>
        <v>0.0</v>
      </c>
      <c r="L31" s="37"/>
    </row>
    <row r="32">
      <c r="A32" t="s">
        <v>158</v>
      </c>
      <c r="B32" t="s">
        <v>159</v>
      </c>
      <c r="C32" t="s">
        <v>160</v>
      </c>
      <c r="D32" t="s">
        <v>161</v>
      </c>
      <c r="E32" t="s">
        <v>162</v>
      </c>
      <c r="F32" t="s">
        <v>30</v>
      </c>
      <c r="G32" t="s">
        <v>31</v>
      </c>
      <c r="H32" t="s">
        <v>32</v>
      </c>
      <c r="I32" t="s">
        <v>32</v>
      </c>
      <c r="J32" t="n">
        <v>3.0</v>
      </c>
      <c r="K32" t="n">
        <f>SUM(M32:INDEX(M32:XFD32,1,M3))</f>
        <v>0.0</v>
      </c>
      <c r="L32" s="37"/>
    </row>
    <row r="33">
      <c r="A33" t="s">
        <v>163</v>
      </c>
      <c r="B33" t="s">
        <v>164</v>
      </c>
      <c r="C33" t="s">
        <v>165</v>
      </c>
      <c r="D33" t="s">
        <v>166</v>
      </c>
      <c r="E33" t="s">
        <v>167</v>
      </c>
      <c r="F33" t="s">
        <v>30</v>
      </c>
      <c r="G33" t="s">
        <v>31</v>
      </c>
      <c r="H33" t="s">
        <v>32</v>
      </c>
      <c r="I33" t="s">
        <v>32</v>
      </c>
      <c r="J33" t="n">
        <v>9.0</v>
      </c>
      <c r="K33" t="n">
        <f>SUM(M33:INDEX(M33:XFD33,1,M3))</f>
        <v>0.0</v>
      </c>
      <c r="L33" s="37"/>
    </row>
    <row r="34">
      <c r="A34" t="s">
        <v>168</v>
      </c>
      <c r="B34" t="s">
        <v>169</v>
      </c>
      <c r="C34" t="s">
        <v>170</v>
      </c>
      <c r="D34" t="s">
        <v>171</v>
      </c>
      <c r="E34" t="s">
        <v>172</v>
      </c>
      <c r="F34" t="s">
        <v>30</v>
      </c>
      <c r="G34" t="s">
        <v>31</v>
      </c>
      <c r="H34" t="s">
        <v>32</v>
      </c>
      <c r="I34" t="s">
        <v>32</v>
      </c>
      <c r="J34" t="n">
        <v>7.0</v>
      </c>
      <c r="K34" t="n">
        <f>SUM(M34:INDEX(M34:XFD34,1,M3))</f>
        <v>0.0</v>
      </c>
      <c r="L34" s="37"/>
    </row>
    <row r="35">
      <c r="A35" t="s">
        <v>173</v>
      </c>
      <c r="B35" t="s">
        <v>174</v>
      </c>
      <c r="C35" t="s">
        <v>175</v>
      </c>
      <c r="D35" t="s">
        <v>176</v>
      </c>
      <c r="E35" t="s">
        <v>177</v>
      </c>
      <c r="F35" t="s">
        <v>30</v>
      </c>
      <c r="G35" t="s">
        <v>31</v>
      </c>
      <c r="H35" t="s">
        <v>32</v>
      </c>
      <c r="I35" t="s">
        <v>32</v>
      </c>
      <c r="J35" t="n">
        <v>3.0</v>
      </c>
      <c r="K35" t="n">
        <f>SUM(M35:INDEX(M35:XFD35,1,M3))</f>
        <v>0.0</v>
      </c>
      <c r="L35" s="37"/>
    </row>
    <row r="36">
      <c r="A36" t="s">
        <v>178</v>
      </c>
      <c r="B36" t="s">
        <v>179</v>
      </c>
      <c r="C36" t="s">
        <v>180</v>
      </c>
      <c r="D36" t="s">
        <v>181</v>
      </c>
      <c r="E36" t="s">
        <v>182</v>
      </c>
      <c r="F36" t="s">
        <v>30</v>
      </c>
      <c r="G36" t="s">
        <v>31</v>
      </c>
      <c r="H36" t="s">
        <v>32</v>
      </c>
      <c r="I36" t="s">
        <v>32</v>
      </c>
      <c r="J36" t="n">
        <v>8.0</v>
      </c>
      <c r="K36" t="n">
        <f>SUM(M36:INDEX(M36:XFD36,1,M3))</f>
        <v>0.0</v>
      </c>
      <c r="L36" s="37"/>
    </row>
    <row r="37">
      <c r="A37" t="s">
        <v>183</v>
      </c>
      <c r="B37" t="s">
        <v>184</v>
      </c>
      <c r="C37" t="s">
        <v>185</v>
      </c>
      <c r="D37" t="s">
        <v>186</v>
      </c>
      <c r="E37" t="s">
        <v>187</v>
      </c>
      <c r="F37" t="s">
        <v>30</v>
      </c>
      <c r="G37" t="s">
        <v>31</v>
      </c>
      <c r="H37" t="s">
        <v>32</v>
      </c>
      <c r="I37" t="s">
        <v>32</v>
      </c>
      <c r="J37" t="n">
        <v>10.0</v>
      </c>
      <c r="K37" t="n">
        <f>SUM(M37:INDEX(M37:XFD37,1,M3))</f>
        <v>0.0</v>
      </c>
      <c r="L37" s="37"/>
    </row>
    <row r="38">
      <c r="A38" t="s">
        <v>188</v>
      </c>
      <c r="B38" t="s">
        <v>189</v>
      </c>
      <c r="C38" t="s">
        <v>190</v>
      </c>
      <c r="D38" t="s">
        <v>191</v>
      </c>
      <c r="E38" t="s">
        <v>192</v>
      </c>
      <c r="F38" t="s">
        <v>30</v>
      </c>
      <c r="G38" t="s">
        <v>31</v>
      </c>
      <c r="H38" t="s">
        <v>32</v>
      </c>
      <c r="I38" t="s">
        <v>32</v>
      </c>
      <c r="J38" t="n">
        <v>1.0</v>
      </c>
      <c r="K38" t="n">
        <f>SUM(M38:INDEX(M38:XFD38,1,M3))</f>
        <v>0.0</v>
      </c>
      <c r="L38" s="37"/>
    </row>
    <row r="39">
      <c r="A39" t="s">
        <v>193</v>
      </c>
      <c r="B39" t="s">
        <v>194</v>
      </c>
      <c r="C39" t="s">
        <v>195</v>
      </c>
      <c r="D39" t="s">
        <v>196</v>
      </c>
      <c r="E39" t="s">
        <v>197</v>
      </c>
      <c r="F39" t="s">
        <v>30</v>
      </c>
      <c r="G39" t="s">
        <v>31</v>
      </c>
      <c r="H39" t="s">
        <v>32</v>
      </c>
      <c r="I39" t="s">
        <v>32</v>
      </c>
      <c r="J39" t="n">
        <v>1.0</v>
      </c>
      <c r="K39" t="n">
        <f>SUM(M39:INDEX(M39:XFD39,1,M3))</f>
        <v>0.0</v>
      </c>
      <c r="L39" s="37"/>
    </row>
    <row r="40">
      <c r="A40" t="s">
        <v>198</v>
      </c>
      <c r="B40" t="s">
        <v>199</v>
      </c>
      <c r="C40" t="s">
        <v>200</v>
      </c>
      <c r="D40" t="s">
        <v>201</v>
      </c>
      <c r="E40" t="s">
        <v>202</v>
      </c>
      <c r="F40" t="s">
        <v>30</v>
      </c>
      <c r="G40" t="s">
        <v>31</v>
      </c>
      <c r="H40" t="s">
        <v>32</v>
      </c>
      <c r="I40" t="s">
        <v>32</v>
      </c>
      <c r="J40" t="n">
        <v>4.0</v>
      </c>
      <c r="K40" t="n">
        <f>SUM(M40:INDEX(M40:XFD40,1,M3))</f>
        <v>0.0</v>
      </c>
      <c r="L40" s="37"/>
    </row>
    <row r="41">
      <c r="A41" t="s">
        <v>203</v>
      </c>
      <c r="B41" t="s">
        <v>204</v>
      </c>
      <c r="C41" t="s">
        <v>205</v>
      </c>
      <c r="D41" t="s">
        <v>206</v>
      </c>
      <c r="E41" t="s">
        <v>207</v>
      </c>
      <c r="F41" t="s">
        <v>30</v>
      </c>
      <c r="G41" t="s">
        <v>31</v>
      </c>
      <c r="H41" t="s">
        <v>32</v>
      </c>
      <c r="I41" t="s">
        <v>32</v>
      </c>
      <c r="J41" t="n">
        <v>1.0</v>
      </c>
      <c r="K41" t="n">
        <f>SUM(M41:INDEX(M41:XFD41,1,M3))</f>
        <v>0.0</v>
      </c>
      <c r="L41" s="37"/>
    </row>
    <row r="42">
      <c r="A42" t="s">
        <v>208</v>
      </c>
      <c r="B42" t="s">
        <v>209</v>
      </c>
      <c r="C42" t="s">
        <v>210</v>
      </c>
      <c r="D42" t="s">
        <v>211</v>
      </c>
      <c r="E42" t="s">
        <v>212</v>
      </c>
      <c r="F42" t="s">
        <v>30</v>
      </c>
      <c r="G42" t="s">
        <v>31</v>
      </c>
      <c r="H42" t="s">
        <v>32</v>
      </c>
      <c r="I42" t="s">
        <v>32</v>
      </c>
      <c r="J42" t="n">
        <v>1.0</v>
      </c>
      <c r="K42" t="n">
        <f>SUM(M42:INDEX(M42:XFD42,1,M3))</f>
        <v>0.0</v>
      </c>
      <c r="L42" s="37"/>
    </row>
    <row r="43">
      <c r="A43" t="s">
        <v>213</v>
      </c>
      <c r="B43" t="s">
        <v>214</v>
      </c>
      <c r="C43" t="s">
        <v>215</v>
      </c>
      <c r="D43" t="s">
        <v>216</v>
      </c>
      <c r="E43" t="s">
        <v>217</v>
      </c>
      <c r="F43" t="s">
        <v>30</v>
      </c>
      <c r="G43" t="s">
        <v>31</v>
      </c>
      <c r="H43" t="s">
        <v>32</v>
      </c>
      <c r="I43" t="s">
        <v>32</v>
      </c>
      <c r="J43" t="n">
        <v>4.0</v>
      </c>
      <c r="K43" t="n">
        <f>SUM(M43:INDEX(M43:XFD43,1,M3))</f>
        <v>0.0</v>
      </c>
      <c r="L43" s="37"/>
    </row>
    <row r="44">
      <c r="A44" t="s">
        <v>218</v>
      </c>
      <c r="B44" t="s">
        <v>219</v>
      </c>
      <c r="C44" t="s">
        <v>220</v>
      </c>
      <c r="D44" t="s">
        <v>221</v>
      </c>
      <c r="E44" t="s">
        <v>222</v>
      </c>
      <c r="F44" t="s">
        <v>30</v>
      </c>
      <c r="G44" t="s">
        <v>31</v>
      </c>
      <c r="H44" t="s">
        <v>32</v>
      </c>
      <c r="I44" t="s">
        <v>32</v>
      </c>
      <c r="J44" t="n">
        <v>7.0</v>
      </c>
      <c r="K44" t="n">
        <f>SUM(M44:INDEX(M44:XFD44,1,M3))</f>
        <v>0.0</v>
      </c>
      <c r="L44" s="37"/>
    </row>
    <row r="45">
      <c r="A45" t="s">
        <v>223</v>
      </c>
      <c r="B45" t="s">
        <v>224</v>
      </c>
      <c r="C45" t="s">
        <v>225</v>
      </c>
      <c r="D45" t="s">
        <v>226</v>
      </c>
      <c r="E45" t="s">
        <v>227</v>
      </c>
      <c r="F45" t="s">
        <v>30</v>
      </c>
      <c r="G45" t="s">
        <v>31</v>
      </c>
      <c r="H45" t="s">
        <v>32</v>
      </c>
      <c r="I45" t="s">
        <v>32</v>
      </c>
      <c r="J45" t="n">
        <v>1.0</v>
      </c>
      <c r="K45" t="n">
        <f>SUM(M45:INDEX(M45:XFD45,1,M3))</f>
        <v>0.0</v>
      </c>
      <c r="L45" s="37"/>
    </row>
    <row r="46">
      <c r="A46" t="s">
        <v>228</v>
      </c>
      <c r="B46" t="s">
        <v>229</v>
      </c>
      <c r="C46" t="s">
        <v>230</v>
      </c>
      <c r="D46" t="s">
        <v>231</v>
      </c>
      <c r="E46" t="s">
        <v>232</v>
      </c>
      <c r="F46" t="s">
        <v>30</v>
      </c>
      <c r="G46" t="s">
        <v>31</v>
      </c>
      <c r="H46" t="s">
        <v>32</v>
      </c>
      <c r="I46" t="s">
        <v>32</v>
      </c>
      <c r="J46" t="n">
        <v>1.0</v>
      </c>
      <c r="K46" t="n">
        <f>SUM(M46:INDEX(M46:XFD46,1,M3))</f>
        <v>0.0</v>
      </c>
      <c r="L46" s="37"/>
    </row>
    <row r="47">
      <c r="A47" t="s">
        <v>233</v>
      </c>
      <c r="B47" t="s">
        <v>234</v>
      </c>
      <c r="C47" t="s">
        <v>235</v>
      </c>
      <c r="D47" t="s">
        <v>236</v>
      </c>
      <c r="E47" t="s">
        <v>237</v>
      </c>
      <c r="F47" t="s">
        <v>30</v>
      </c>
      <c r="G47" t="s">
        <v>31</v>
      </c>
      <c r="H47" t="s">
        <v>32</v>
      </c>
      <c r="I47" t="s">
        <v>32</v>
      </c>
      <c r="J47" t="n">
        <v>1.0</v>
      </c>
      <c r="K47" t="n">
        <f>SUM(M47:INDEX(M47:XFD47,1,M3))</f>
        <v>0.0</v>
      </c>
      <c r="L47" s="37"/>
    </row>
    <row r="48">
      <c r="A48" t="s">
        <v>238</v>
      </c>
      <c r="B48" t="s">
        <v>239</v>
      </c>
      <c r="C48" t="s">
        <v>240</v>
      </c>
      <c r="D48" t="s">
        <v>241</v>
      </c>
      <c r="E48" t="s">
        <v>242</v>
      </c>
      <c r="F48" t="s">
        <v>30</v>
      </c>
      <c r="G48" t="s">
        <v>31</v>
      </c>
      <c r="H48" t="s">
        <v>32</v>
      </c>
      <c r="I48" t="s">
        <v>32</v>
      </c>
      <c r="J48" t="n">
        <v>1.0</v>
      </c>
      <c r="K48" t="n">
        <f>SUM(M48:INDEX(M48:XFD48,1,M3))</f>
        <v>0.0</v>
      </c>
      <c r="L48" s="37"/>
    </row>
    <row r="49">
      <c r="A49" t="s">
        <v>243</v>
      </c>
      <c r="B49" t="s">
        <v>244</v>
      </c>
      <c r="C49" t="s">
        <v>245</v>
      </c>
      <c r="D49" t="s">
        <v>246</v>
      </c>
      <c r="E49" t="s">
        <v>247</v>
      </c>
      <c r="F49" t="s">
        <v>30</v>
      </c>
      <c r="G49" t="s">
        <v>31</v>
      </c>
      <c r="H49" t="s">
        <v>32</v>
      </c>
      <c r="I49" t="s">
        <v>32</v>
      </c>
      <c r="J49" t="n">
        <v>12.0</v>
      </c>
      <c r="K49" t="n">
        <f>SUM(M49:INDEX(M49:XFD49,1,M3))</f>
        <v>0.0</v>
      </c>
      <c r="L49" s="37"/>
    </row>
    <row r="50">
      <c r="A50" t="s">
        <v>248</v>
      </c>
      <c r="B50" t="s">
        <v>249</v>
      </c>
      <c r="C50" t="s">
        <v>250</v>
      </c>
      <c r="D50" t="s">
        <v>251</v>
      </c>
      <c r="E50" t="s">
        <v>252</v>
      </c>
      <c r="F50" t="s">
        <v>30</v>
      </c>
      <c r="G50" t="s">
        <v>31</v>
      </c>
      <c r="H50" t="s">
        <v>32</v>
      </c>
      <c r="I50" t="s">
        <v>32</v>
      </c>
      <c r="J50" t="n">
        <v>2.0</v>
      </c>
      <c r="K50" t="n">
        <f>SUM(M50:INDEX(M50:XFD50,1,M3))</f>
        <v>0.0</v>
      </c>
      <c r="L50" s="37"/>
    </row>
    <row r="51">
      <c r="A51" t="s">
        <v>253</v>
      </c>
      <c r="B51" t="s">
        <v>254</v>
      </c>
      <c r="C51" t="s">
        <v>255</v>
      </c>
      <c r="D51" t="s">
        <v>256</v>
      </c>
      <c r="E51" t="s">
        <v>257</v>
      </c>
      <c r="F51" t="s">
        <v>30</v>
      </c>
      <c r="G51" t="s">
        <v>31</v>
      </c>
      <c r="H51" t="s">
        <v>32</v>
      </c>
      <c r="I51" t="s">
        <v>32</v>
      </c>
      <c r="J51" t="n">
        <v>1.0</v>
      </c>
      <c r="K51" t="n">
        <f>SUM(M51:INDEX(M51:XFD51,1,M3))</f>
        <v>0.0</v>
      </c>
      <c r="L51" s="37"/>
    </row>
    <row r="52">
      <c r="A52" t="s">
        <v>258</v>
      </c>
      <c r="B52" t="s">
        <v>259</v>
      </c>
      <c r="C52" t="s">
        <v>260</v>
      </c>
      <c r="D52" t="s">
        <v>261</v>
      </c>
      <c r="E52" t="s">
        <v>262</v>
      </c>
      <c r="F52" t="s">
        <v>30</v>
      </c>
      <c r="G52" t="s">
        <v>31</v>
      </c>
      <c r="H52" t="s">
        <v>32</v>
      </c>
      <c r="I52" t="s">
        <v>32</v>
      </c>
      <c r="J52" t="n">
        <v>10.0</v>
      </c>
      <c r="K52" t="n">
        <f>SUM(M52:INDEX(M52:XFD52,1,M3))</f>
        <v>0.0</v>
      </c>
      <c r="L52" s="37"/>
    </row>
    <row r="53">
      <c r="A53" t="s">
        <v>263</v>
      </c>
      <c r="B53" t="s">
        <v>264</v>
      </c>
      <c r="C53" t="s">
        <v>265</v>
      </c>
      <c r="D53" t="s">
        <v>266</v>
      </c>
      <c r="E53" t="s">
        <v>267</v>
      </c>
      <c r="F53" t="s">
        <v>30</v>
      </c>
      <c r="G53" t="s">
        <v>31</v>
      </c>
      <c r="H53" t="s">
        <v>32</v>
      </c>
      <c r="I53" t="s">
        <v>32</v>
      </c>
      <c r="J53" t="n">
        <v>6.0</v>
      </c>
      <c r="K53" t="n">
        <f>SUM(M53:INDEX(M53:XFD53,1,M3))</f>
        <v>0.0</v>
      </c>
      <c r="L53" s="37"/>
    </row>
    <row r="54">
      <c r="A54" t="s">
        <v>268</v>
      </c>
      <c r="B54" t="s">
        <v>269</v>
      </c>
      <c r="C54" t="s">
        <v>270</v>
      </c>
      <c r="D54" t="s">
        <v>271</v>
      </c>
      <c r="E54" t="s">
        <v>272</v>
      </c>
      <c r="F54" t="s">
        <v>30</v>
      </c>
      <c r="G54" t="s">
        <v>31</v>
      </c>
      <c r="H54" t="s">
        <v>32</v>
      </c>
      <c r="I54" t="s">
        <v>32</v>
      </c>
      <c r="J54" t="n">
        <v>3.0</v>
      </c>
      <c r="K54" t="n">
        <f>SUM(M54:INDEX(M54:XFD54,1,M3))</f>
        <v>0.0</v>
      </c>
      <c r="L54" s="37"/>
    </row>
    <row r="55">
      <c r="A55" t="s">
        <v>273</v>
      </c>
      <c r="B55" t="s">
        <v>274</v>
      </c>
      <c r="C55" t="s">
        <v>275</v>
      </c>
      <c r="D55" t="s">
        <v>276</v>
      </c>
      <c r="E55" t="s">
        <v>277</v>
      </c>
      <c r="F55" t="s">
        <v>30</v>
      </c>
      <c r="G55" t="s">
        <v>31</v>
      </c>
      <c r="H55" t="s">
        <v>32</v>
      </c>
      <c r="I55" t="s">
        <v>32</v>
      </c>
      <c r="J55" t="n">
        <v>1.0</v>
      </c>
      <c r="K55" t="n">
        <f>SUM(M55:INDEX(M55:XFD55,1,M3))</f>
        <v>0.0</v>
      </c>
      <c r="L55" s="37"/>
    </row>
    <row r="56">
      <c r="A56" t="s">
        <v>278</v>
      </c>
      <c r="B56" t="s">
        <v>279</v>
      </c>
      <c r="C56" t="s">
        <v>280</v>
      </c>
      <c r="D56" t="s">
        <v>281</v>
      </c>
      <c r="E56" t="s">
        <v>282</v>
      </c>
      <c r="F56" t="s">
        <v>30</v>
      </c>
      <c r="G56" t="s">
        <v>31</v>
      </c>
      <c r="H56" t="s">
        <v>32</v>
      </c>
      <c r="I56" t="s">
        <v>32</v>
      </c>
      <c r="J56" t="n">
        <v>7.0</v>
      </c>
      <c r="K56" t="n">
        <f>SUM(M56:INDEX(M56:XFD56,1,M3))</f>
        <v>0.0</v>
      </c>
      <c r="L56" s="37"/>
    </row>
    <row r="57">
      <c r="A57" t="s">
        <v>283</v>
      </c>
      <c r="B57" t="s">
        <v>284</v>
      </c>
      <c r="C57" t="s">
        <v>285</v>
      </c>
      <c r="D57" t="s">
        <v>286</v>
      </c>
      <c r="E57" t="s">
        <v>287</v>
      </c>
      <c r="F57" t="s">
        <v>30</v>
      </c>
      <c r="G57" t="s">
        <v>31</v>
      </c>
      <c r="H57" t="s">
        <v>32</v>
      </c>
      <c r="I57" t="s">
        <v>32</v>
      </c>
      <c r="J57" t="n">
        <v>6.0</v>
      </c>
      <c r="K57" t="n">
        <f>SUM(M57:INDEX(M57:XFD57,1,M3))</f>
        <v>0.0</v>
      </c>
      <c r="L57" s="37"/>
    </row>
    <row r="58">
      <c r="A58" t="s">
        <v>288</v>
      </c>
      <c r="B58" t="s">
        <v>289</v>
      </c>
      <c r="C58" t="s">
        <v>290</v>
      </c>
      <c r="D58" t="s">
        <v>291</v>
      </c>
      <c r="E58" t="s">
        <v>292</v>
      </c>
      <c r="F58" t="s">
        <v>30</v>
      </c>
      <c r="G58" t="s">
        <v>31</v>
      </c>
      <c r="H58" t="s">
        <v>32</v>
      </c>
      <c r="I58" t="s">
        <v>32</v>
      </c>
      <c r="J58" t="n">
        <v>3.0</v>
      </c>
      <c r="K58" t="n">
        <f>SUM(M58:INDEX(M58:XFD58,1,M3))</f>
        <v>0.0</v>
      </c>
      <c r="L58" s="37"/>
    </row>
    <row r="59">
      <c r="A59" t="s">
        <v>293</v>
      </c>
      <c r="B59" t="s">
        <v>294</v>
      </c>
      <c r="C59" t="s">
        <v>295</v>
      </c>
      <c r="D59" t="s">
        <v>296</v>
      </c>
      <c r="E59" t="s">
        <v>297</v>
      </c>
      <c r="F59" t="s">
        <v>30</v>
      </c>
      <c r="G59" t="s">
        <v>31</v>
      </c>
      <c r="H59" t="s">
        <v>32</v>
      </c>
      <c r="I59" t="s">
        <v>32</v>
      </c>
      <c r="J59" t="n">
        <v>8.0</v>
      </c>
      <c r="K59" t="n">
        <f>SUM(M59:INDEX(M59:XFD59,1,M3))</f>
        <v>0.0</v>
      </c>
      <c r="L59" s="37"/>
    </row>
    <row r="60">
      <c r="A60" t="s">
        <v>298</v>
      </c>
      <c r="B60" t="s">
        <v>299</v>
      </c>
      <c r="C60" t="s">
        <v>300</v>
      </c>
      <c r="D60" t="s">
        <v>301</v>
      </c>
      <c r="E60" t="s">
        <v>302</v>
      </c>
      <c r="F60" t="s">
        <v>30</v>
      </c>
      <c r="G60" t="s">
        <v>31</v>
      </c>
      <c r="H60" t="s">
        <v>32</v>
      </c>
      <c r="I60" t="s">
        <v>32</v>
      </c>
      <c r="J60" t="n">
        <v>2.0</v>
      </c>
      <c r="K60" t="n">
        <f>SUM(M60:INDEX(M60:XFD60,1,M3))</f>
        <v>0.0</v>
      </c>
      <c r="L60" s="37"/>
    </row>
    <row r="61">
      <c r="A61" t="s">
        <v>303</v>
      </c>
      <c r="B61" t="s">
        <v>304</v>
      </c>
      <c r="C61" t="s">
        <v>305</v>
      </c>
      <c r="D61" t="s">
        <v>306</v>
      </c>
      <c r="E61" t="s">
        <v>307</v>
      </c>
      <c r="F61" t="s">
        <v>30</v>
      </c>
      <c r="G61" t="s">
        <v>31</v>
      </c>
      <c r="H61" t="s">
        <v>32</v>
      </c>
      <c r="I61" t="s">
        <v>32</v>
      </c>
      <c r="J61" t="n">
        <v>8.0</v>
      </c>
      <c r="K61" t="n">
        <f>SUM(M61:INDEX(M61:XFD61,1,M3))</f>
        <v>0.0</v>
      </c>
      <c r="L61" s="37"/>
    </row>
    <row r="62">
      <c r="A62" t="s">
        <v>308</v>
      </c>
      <c r="B62" t="s">
        <v>309</v>
      </c>
      <c r="C62" t="s">
        <v>310</v>
      </c>
      <c r="D62" t="s">
        <v>311</v>
      </c>
      <c r="E62" t="s">
        <v>312</v>
      </c>
      <c r="F62" t="s">
        <v>30</v>
      </c>
      <c r="G62" t="s">
        <v>31</v>
      </c>
      <c r="H62" t="s">
        <v>32</v>
      </c>
      <c r="I62" t="s">
        <v>32</v>
      </c>
      <c r="J62" t="n">
        <v>8.0</v>
      </c>
      <c r="K62" t="n">
        <f>SUM(M62:INDEX(M62:XFD62,1,M3))</f>
        <v>0.0</v>
      </c>
      <c r="L62" s="37"/>
    </row>
    <row r="63">
      <c r="A63" t="s">
        <v>313</v>
      </c>
      <c r="B63" t="s">
        <v>314</v>
      </c>
      <c r="C63" t="s">
        <v>315</v>
      </c>
      <c r="D63" t="s">
        <v>316</v>
      </c>
      <c r="E63" t="s">
        <v>317</v>
      </c>
      <c r="F63" t="s">
        <v>30</v>
      </c>
      <c r="G63" t="s">
        <v>31</v>
      </c>
      <c r="H63" t="s">
        <v>32</v>
      </c>
      <c r="I63" t="s">
        <v>32</v>
      </c>
      <c r="J63" t="n">
        <v>4.0</v>
      </c>
      <c r="K63" t="n">
        <f>SUM(M63:INDEX(M63:XFD63,1,M3))</f>
        <v>0.0</v>
      </c>
      <c r="L63" s="37"/>
    </row>
    <row r="64">
      <c r="A64" t="s">
        <v>318</v>
      </c>
      <c r="B64" t="s">
        <v>319</v>
      </c>
      <c r="C64" t="s">
        <v>320</v>
      </c>
      <c r="D64" t="s">
        <v>321</v>
      </c>
      <c r="E64" t="s">
        <v>322</v>
      </c>
      <c r="F64" t="s">
        <v>30</v>
      </c>
      <c r="G64" t="s">
        <v>31</v>
      </c>
      <c r="H64" t="s">
        <v>32</v>
      </c>
      <c r="I64" t="s">
        <v>32</v>
      </c>
      <c r="J64" t="n">
        <v>1.0</v>
      </c>
      <c r="K64" t="n">
        <f>SUM(M64:INDEX(M64:XFD64,1,M3))</f>
        <v>0.0</v>
      </c>
      <c r="L64" s="37"/>
    </row>
    <row r="65">
      <c r="A65" t="s">
        <v>323</v>
      </c>
      <c r="B65" t="s">
        <v>324</v>
      </c>
      <c r="C65" t="s">
        <v>325</v>
      </c>
      <c r="D65" t="s">
        <v>326</v>
      </c>
      <c r="E65" t="s">
        <v>327</v>
      </c>
      <c r="F65" t="s">
        <v>30</v>
      </c>
      <c r="G65" t="s">
        <v>31</v>
      </c>
      <c r="H65" t="s">
        <v>32</v>
      </c>
      <c r="I65" t="s">
        <v>32</v>
      </c>
      <c r="J65" t="n">
        <v>2.0</v>
      </c>
      <c r="K65" t="n">
        <f>SUM(M65:INDEX(M65:XFD65,1,M3))</f>
        <v>0.0</v>
      </c>
      <c r="L65" s="37"/>
    </row>
    <row r="66">
      <c r="A66" t="s">
        <v>328</v>
      </c>
      <c r="B66" t="s">
        <v>329</v>
      </c>
      <c r="C66" t="s">
        <v>330</v>
      </c>
      <c r="D66" t="s">
        <v>331</v>
      </c>
      <c r="E66" t="s">
        <v>332</v>
      </c>
      <c r="F66" t="s">
        <v>30</v>
      </c>
      <c r="G66" t="s">
        <v>31</v>
      </c>
      <c r="H66" t="s">
        <v>32</v>
      </c>
      <c r="I66" t="s">
        <v>32</v>
      </c>
      <c r="J66" t="n">
        <v>3.0</v>
      </c>
      <c r="K66" t="n">
        <f>SUM(M66:INDEX(M66:XFD66,1,M3))</f>
        <v>0.0</v>
      </c>
      <c r="L66" s="37"/>
    </row>
    <row r="67">
      <c r="A67" t="s">
        <v>333</v>
      </c>
      <c r="B67" t="s">
        <v>334</v>
      </c>
      <c r="C67" t="s">
        <v>335</v>
      </c>
      <c r="D67" t="s">
        <v>336</v>
      </c>
      <c r="E67" t="s">
        <v>337</v>
      </c>
      <c r="F67" t="s">
        <v>30</v>
      </c>
      <c r="G67" t="s">
        <v>31</v>
      </c>
      <c r="H67" t="s">
        <v>32</v>
      </c>
      <c r="I67" t="s">
        <v>32</v>
      </c>
      <c r="J67" t="n">
        <v>3.0</v>
      </c>
      <c r="K67" t="n">
        <f>SUM(M67:INDEX(M67:XFD67,1,M3))</f>
        <v>0.0</v>
      </c>
      <c r="L67" s="37"/>
    </row>
    <row r="68">
      <c r="A68" t="s">
        <v>338</v>
      </c>
      <c r="B68" t="s">
        <v>339</v>
      </c>
      <c r="C68" t="s">
        <v>340</v>
      </c>
      <c r="D68" t="s">
        <v>341</v>
      </c>
      <c r="E68" t="s">
        <v>342</v>
      </c>
      <c r="F68" t="s">
        <v>30</v>
      </c>
      <c r="G68" t="s">
        <v>31</v>
      </c>
      <c r="H68" t="s">
        <v>32</v>
      </c>
      <c r="I68" t="s">
        <v>32</v>
      </c>
      <c r="J68" t="n">
        <v>1.0</v>
      </c>
      <c r="K68" t="n">
        <f>SUM(M68:INDEX(M68:XFD68,1,M3))</f>
        <v>0.0</v>
      </c>
      <c r="L68" s="37"/>
    </row>
    <row r="69">
      <c r="A69" t="s">
        <v>343</v>
      </c>
      <c r="B69" t="s">
        <v>344</v>
      </c>
      <c r="C69" t="s">
        <v>345</v>
      </c>
      <c r="D69" t="s">
        <v>346</v>
      </c>
      <c r="E69" t="s">
        <v>347</v>
      </c>
      <c r="F69" t="s">
        <v>30</v>
      </c>
      <c r="G69" t="s">
        <v>31</v>
      </c>
      <c r="H69" t="s">
        <v>32</v>
      </c>
      <c r="I69" t="s">
        <v>32</v>
      </c>
      <c r="J69" t="n">
        <v>10.0</v>
      </c>
      <c r="K69" t="n">
        <f>SUM(M69:INDEX(M69:XFD69,1,M3))</f>
        <v>0.0</v>
      </c>
      <c r="L69" s="37"/>
    </row>
    <row r="70">
      <c r="A70" t="s">
        <v>348</v>
      </c>
      <c r="B70" t="s">
        <v>349</v>
      </c>
      <c r="C70" t="s">
        <v>350</v>
      </c>
      <c r="D70" t="s">
        <v>351</v>
      </c>
      <c r="E70" t="s">
        <v>352</v>
      </c>
      <c r="F70" t="s">
        <v>30</v>
      </c>
      <c r="G70" t="s">
        <v>31</v>
      </c>
      <c r="H70" t="s">
        <v>32</v>
      </c>
      <c r="I70" t="s">
        <v>32</v>
      </c>
      <c r="J70" t="n">
        <v>10.0</v>
      </c>
      <c r="K70" t="n">
        <f>SUM(M70:INDEX(M70:XFD70,1,M3))</f>
        <v>0.0</v>
      </c>
      <c r="L70" s="37"/>
    </row>
    <row r="71">
      <c r="A71" t="s">
        <v>353</v>
      </c>
      <c r="B71" t="s">
        <v>354</v>
      </c>
      <c r="C71" t="s">
        <v>355</v>
      </c>
      <c r="D71" t="s">
        <v>356</v>
      </c>
      <c r="E71" t="s">
        <v>357</v>
      </c>
      <c r="F71" t="s">
        <v>30</v>
      </c>
      <c r="G71" t="s">
        <v>31</v>
      </c>
      <c r="H71" t="s">
        <v>32</v>
      </c>
      <c r="I71" t="s">
        <v>32</v>
      </c>
      <c r="J71" t="n">
        <v>4.0</v>
      </c>
      <c r="K71" t="n">
        <f>SUM(M71:INDEX(M71:XFD71,1,M3))</f>
        <v>0.0</v>
      </c>
      <c r="L71" s="37"/>
    </row>
    <row r="72">
      <c r="A72" t="s">
        <v>358</v>
      </c>
      <c r="B72" t="s">
        <v>359</v>
      </c>
      <c r="C72" t="s">
        <v>360</v>
      </c>
      <c r="D72" t="s">
        <v>361</v>
      </c>
      <c r="E72" t="s">
        <v>362</v>
      </c>
      <c r="F72" t="s">
        <v>30</v>
      </c>
      <c r="G72" t="s">
        <v>31</v>
      </c>
      <c r="H72" t="s">
        <v>32</v>
      </c>
      <c r="I72" t="s">
        <v>32</v>
      </c>
      <c r="J72" t="n">
        <v>10.0</v>
      </c>
      <c r="K72" t="n">
        <f>SUM(M72:INDEX(M72:XFD72,1,M3))</f>
        <v>0.0</v>
      </c>
      <c r="L72" s="37"/>
    </row>
    <row r="73">
      <c r="A73" t="s">
        <v>363</v>
      </c>
      <c r="B73" t="s">
        <v>364</v>
      </c>
      <c r="C73" t="s">
        <v>365</v>
      </c>
      <c r="D73" t="s">
        <v>366</v>
      </c>
      <c r="E73" t="s">
        <v>367</v>
      </c>
      <c r="F73" t="s">
        <v>30</v>
      </c>
      <c r="G73" t="s">
        <v>31</v>
      </c>
      <c r="H73" t="s">
        <v>32</v>
      </c>
      <c r="I73" t="s">
        <v>32</v>
      </c>
      <c r="J73" t="n">
        <v>10.0</v>
      </c>
      <c r="K73" t="n">
        <f>SUM(M73:INDEX(M73:XFD73,1,M3))</f>
        <v>0.0</v>
      </c>
      <c r="L73" s="37"/>
    </row>
    <row r="74">
      <c r="A74" t="s">
        <v>368</v>
      </c>
      <c r="B74" t="s">
        <v>369</v>
      </c>
      <c r="C74" t="s">
        <v>370</v>
      </c>
      <c r="D74" t="s">
        <v>371</v>
      </c>
      <c r="E74" t="s">
        <v>372</v>
      </c>
      <c r="F74" t="s">
        <v>30</v>
      </c>
      <c r="G74" t="s">
        <v>31</v>
      </c>
      <c r="H74" t="s">
        <v>32</v>
      </c>
      <c r="I74" t="s">
        <v>32</v>
      </c>
      <c r="J74" t="n">
        <v>5.0</v>
      </c>
      <c r="K74" t="n">
        <f>SUM(M74:INDEX(M74:XFD74,1,M3))</f>
        <v>0.0</v>
      </c>
      <c r="L74" s="37"/>
    </row>
    <row r="75">
      <c r="A75" t="s">
        <v>373</v>
      </c>
      <c r="B75" t="s">
        <v>374</v>
      </c>
      <c r="C75" t="s">
        <v>375</v>
      </c>
      <c r="D75" t="s">
        <v>376</v>
      </c>
      <c r="E75" t="s">
        <v>377</v>
      </c>
      <c r="F75" t="s">
        <v>30</v>
      </c>
      <c r="G75" t="s">
        <v>31</v>
      </c>
      <c r="H75" t="s">
        <v>32</v>
      </c>
      <c r="I75" t="s">
        <v>32</v>
      </c>
      <c r="J75" t="n">
        <v>3.0</v>
      </c>
      <c r="K75" t="n">
        <f>SUM(M75:INDEX(M75:XFD75,1,M3))</f>
        <v>0.0</v>
      </c>
      <c r="L75" s="37"/>
    </row>
    <row r="76">
      <c r="A76" t="s">
        <v>378</v>
      </c>
      <c r="B76" t="s">
        <v>379</v>
      </c>
      <c r="C76" t="s">
        <v>380</v>
      </c>
      <c r="D76" t="s">
        <v>381</v>
      </c>
      <c r="E76" t="s">
        <v>382</v>
      </c>
      <c r="F76" t="s">
        <v>30</v>
      </c>
      <c r="G76" t="s">
        <v>31</v>
      </c>
      <c r="H76" t="s">
        <v>32</v>
      </c>
      <c r="I76" t="s">
        <v>32</v>
      </c>
      <c r="J76" t="n">
        <v>1.0</v>
      </c>
      <c r="K76" t="n">
        <f>SUM(M76:INDEX(M76:XFD76,1,M3))</f>
        <v>0.0</v>
      </c>
      <c r="L76" s="37"/>
    </row>
    <row r="77">
      <c r="A77" t="s">
        <v>383</v>
      </c>
      <c r="B77" t="s">
        <v>384</v>
      </c>
      <c r="C77" t="s">
        <v>385</v>
      </c>
      <c r="D77" t="s">
        <v>386</v>
      </c>
      <c r="E77" t="s">
        <v>387</v>
      </c>
      <c r="F77" t="s">
        <v>30</v>
      </c>
      <c r="G77" t="s">
        <v>31</v>
      </c>
      <c r="H77" t="s">
        <v>32</v>
      </c>
      <c r="I77" t="s">
        <v>32</v>
      </c>
      <c r="J77" t="n">
        <v>5.0</v>
      </c>
      <c r="K77" t="n">
        <f>SUM(M77:INDEX(M77:XFD77,1,M3))</f>
        <v>0.0</v>
      </c>
      <c r="L77" s="37"/>
    </row>
    <row r="78">
      <c r="A78" t="s">
        <v>388</v>
      </c>
      <c r="B78" t="s">
        <v>389</v>
      </c>
      <c r="C78" t="s">
        <v>390</v>
      </c>
      <c r="D78" t="s">
        <v>391</v>
      </c>
      <c r="E78" t="s">
        <v>392</v>
      </c>
      <c r="F78" t="s">
        <v>30</v>
      </c>
      <c r="G78" t="s">
        <v>31</v>
      </c>
      <c r="H78" t="s">
        <v>32</v>
      </c>
      <c r="I78" t="s">
        <v>32</v>
      </c>
      <c r="J78" t="n">
        <v>1.0</v>
      </c>
      <c r="K78" t="n">
        <f>SUM(M78:INDEX(M78:XFD78,1,M3))</f>
        <v>0.0</v>
      </c>
      <c r="L78" s="37"/>
    </row>
    <row r="79">
      <c r="A79" t="s">
        <v>393</v>
      </c>
      <c r="B79" t="s">
        <v>394</v>
      </c>
      <c r="C79" t="s">
        <v>395</v>
      </c>
      <c r="D79" t="s">
        <v>396</v>
      </c>
      <c r="E79" t="s">
        <v>397</v>
      </c>
      <c r="F79" t="s">
        <v>30</v>
      </c>
      <c r="G79" t="s">
        <v>31</v>
      </c>
      <c r="H79" t="s">
        <v>32</v>
      </c>
      <c r="I79" t="s">
        <v>32</v>
      </c>
      <c r="J79" t="n">
        <v>9.0</v>
      </c>
      <c r="K79" t="n">
        <f>SUM(M79:INDEX(M79:XFD79,1,M3))</f>
        <v>0.0</v>
      </c>
      <c r="L79" s="37"/>
    </row>
    <row r="80">
      <c r="A80" t="s">
        <v>398</v>
      </c>
      <c r="B80" t="s">
        <v>399</v>
      </c>
      <c r="C80" t="s">
        <v>400</v>
      </c>
      <c r="D80" t="s">
        <v>401</v>
      </c>
      <c r="E80" t="s">
        <v>402</v>
      </c>
      <c r="F80" t="s">
        <v>30</v>
      </c>
      <c r="G80" t="s">
        <v>31</v>
      </c>
      <c r="H80" t="s">
        <v>32</v>
      </c>
      <c r="I80" t="s">
        <v>32</v>
      </c>
      <c r="J80" t="n">
        <v>8.0</v>
      </c>
      <c r="K80" t="n">
        <f>SUM(M80:INDEX(M80:XFD80,1,M3))</f>
        <v>0.0</v>
      </c>
      <c r="L80" s="37"/>
    </row>
    <row r="81">
      <c r="A81" t="s">
        <v>403</v>
      </c>
      <c r="B81" t="s">
        <v>404</v>
      </c>
      <c r="C81" t="s">
        <v>405</v>
      </c>
      <c r="D81" t="s">
        <v>406</v>
      </c>
      <c r="E81" t="s">
        <v>407</v>
      </c>
      <c r="F81" t="s">
        <v>30</v>
      </c>
      <c r="G81" t="s">
        <v>31</v>
      </c>
      <c r="H81" t="s">
        <v>32</v>
      </c>
      <c r="I81" t="s">
        <v>32</v>
      </c>
      <c r="J81" t="n">
        <v>10.0</v>
      </c>
      <c r="K81" t="n">
        <f>SUM(M81:INDEX(M81:XFD81,1,M3))</f>
        <v>0.0</v>
      </c>
      <c r="L81" s="37"/>
    </row>
    <row r="82">
      <c r="A82" t="s">
        <v>408</v>
      </c>
      <c r="B82" t="s">
        <v>409</v>
      </c>
      <c r="C82" t="s">
        <v>410</v>
      </c>
      <c r="D82" t="s">
        <v>411</v>
      </c>
      <c r="E82" t="s">
        <v>412</v>
      </c>
      <c r="F82" t="s">
        <v>30</v>
      </c>
      <c r="G82" t="s">
        <v>31</v>
      </c>
      <c r="H82" t="s">
        <v>32</v>
      </c>
      <c r="I82" t="s">
        <v>32</v>
      </c>
      <c r="J82" t="n">
        <v>15.0</v>
      </c>
      <c r="K82" t="n">
        <f>SUM(M82:INDEX(M82:XFD82,1,M3))</f>
        <v>0.0</v>
      </c>
      <c r="L82" s="37"/>
    </row>
    <row r="83">
      <c r="A83" t="s">
        <v>413</v>
      </c>
      <c r="B83" t="s">
        <v>414</v>
      </c>
      <c r="C83" t="s">
        <v>415</v>
      </c>
      <c r="D83" t="s">
        <v>416</v>
      </c>
      <c r="E83" t="s">
        <v>417</v>
      </c>
      <c r="F83" t="s">
        <v>30</v>
      </c>
      <c r="G83" t="s">
        <v>31</v>
      </c>
      <c r="H83" t="s">
        <v>32</v>
      </c>
      <c r="I83" t="s">
        <v>32</v>
      </c>
      <c r="J83" t="n">
        <v>1.0</v>
      </c>
      <c r="K83" t="n">
        <f>SUM(M83:INDEX(M83:XFD83,1,M3))</f>
        <v>0.0</v>
      </c>
      <c r="L83" s="37"/>
    </row>
    <row r="84">
      <c r="A84" t="s">
        <v>418</v>
      </c>
      <c r="B84" t="s">
        <v>419</v>
      </c>
      <c r="C84" t="s">
        <v>420</v>
      </c>
      <c r="D84" t="s">
        <v>421</v>
      </c>
      <c r="E84" t="s">
        <v>422</v>
      </c>
      <c r="F84" t="s">
        <v>30</v>
      </c>
      <c r="G84" t="s">
        <v>31</v>
      </c>
      <c r="H84" t="s">
        <v>32</v>
      </c>
      <c r="I84" t="s">
        <v>32</v>
      </c>
      <c r="J84" t="n">
        <v>5.0</v>
      </c>
      <c r="K84" t="n">
        <f>SUM(M84:INDEX(M84:XFD84,1,M3))</f>
        <v>0.0</v>
      </c>
      <c r="L84" s="37"/>
    </row>
    <row r="85">
      <c r="A85" t="s">
        <v>423</v>
      </c>
      <c r="B85" t="s">
        <v>424</v>
      </c>
      <c r="C85" t="s">
        <v>425</v>
      </c>
      <c r="D85" t="s">
        <v>426</v>
      </c>
      <c r="E85" t="s">
        <v>427</v>
      </c>
      <c r="F85" t="s">
        <v>30</v>
      </c>
      <c r="G85" t="s">
        <v>31</v>
      </c>
      <c r="H85" t="s">
        <v>32</v>
      </c>
      <c r="I85" t="s">
        <v>32</v>
      </c>
      <c r="J85" t="n">
        <v>2.0</v>
      </c>
      <c r="K85" t="n">
        <f>SUM(M85:INDEX(M85:XFD85,1,M3))</f>
        <v>0.0</v>
      </c>
      <c r="L85" s="37"/>
    </row>
    <row r="86">
      <c r="A86" t="s">
        <v>428</v>
      </c>
      <c r="B86" t="s">
        <v>429</v>
      </c>
      <c r="C86" t="s">
        <v>430</v>
      </c>
      <c r="D86" t="s">
        <v>431</v>
      </c>
      <c r="E86" t="s">
        <v>432</v>
      </c>
      <c r="F86" t="s">
        <v>30</v>
      </c>
      <c r="G86" t="s">
        <v>31</v>
      </c>
      <c r="H86" t="s">
        <v>32</v>
      </c>
      <c r="I86" t="s">
        <v>32</v>
      </c>
      <c r="J86" t="n">
        <v>5.0</v>
      </c>
      <c r="K86" t="n">
        <f>SUM(M86:INDEX(M86:XFD86,1,M3))</f>
        <v>0.0</v>
      </c>
      <c r="L86" s="37"/>
    </row>
    <row r="87">
      <c r="A87" t="s">
        <v>433</v>
      </c>
      <c r="B87" t="s">
        <v>434</v>
      </c>
      <c r="C87" t="s">
        <v>435</v>
      </c>
      <c r="D87" t="s">
        <v>436</v>
      </c>
      <c r="E87" t="s">
        <v>437</v>
      </c>
      <c r="F87" t="s">
        <v>30</v>
      </c>
      <c r="G87" t="s">
        <v>31</v>
      </c>
      <c r="H87" t="s">
        <v>32</v>
      </c>
      <c r="I87" t="s">
        <v>32</v>
      </c>
      <c r="J87" t="n">
        <v>4.0</v>
      </c>
      <c r="K87" t="n">
        <f>SUM(M87:INDEX(M87:XFD87,1,M3))</f>
        <v>0.0</v>
      </c>
      <c r="L87" s="37"/>
    </row>
    <row r="88">
      <c r="A88" t="s">
        <v>438</v>
      </c>
      <c r="B88" t="s">
        <v>439</v>
      </c>
      <c r="C88" t="s">
        <v>440</v>
      </c>
      <c r="D88" t="s">
        <v>441</v>
      </c>
      <c r="E88" t="s">
        <v>442</v>
      </c>
      <c r="F88" t="s">
        <v>30</v>
      </c>
      <c r="G88" t="s">
        <v>31</v>
      </c>
      <c r="H88" t="s">
        <v>32</v>
      </c>
      <c r="I88" t="s">
        <v>32</v>
      </c>
      <c r="J88" t="n">
        <v>3.0</v>
      </c>
      <c r="K88" t="n">
        <f>SUM(M88:INDEX(M88:XFD88,1,M3))</f>
        <v>0.0</v>
      </c>
      <c r="L88" s="37"/>
    </row>
    <row r="89">
      <c r="A89" t="s">
        <v>443</v>
      </c>
      <c r="B89" t="s">
        <v>444</v>
      </c>
      <c r="C89" t="s">
        <v>445</v>
      </c>
      <c r="D89" t="s">
        <v>446</v>
      </c>
      <c r="E89" t="s">
        <v>447</v>
      </c>
      <c r="F89" t="s">
        <v>30</v>
      </c>
      <c r="G89" t="s">
        <v>31</v>
      </c>
      <c r="H89" t="s">
        <v>32</v>
      </c>
      <c r="I89" t="s">
        <v>32</v>
      </c>
      <c r="J89" t="n">
        <v>15.0</v>
      </c>
      <c r="K89" t="n">
        <f>SUM(M89:INDEX(M89:XFD89,1,M3))</f>
        <v>0.0</v>
      </c>
      <c r="L89" s="37"/>
    </row>
    <row r="90">
      <c r="A90" t="s">
        <v>448</v>
      </c>
      <c r="B90" t="s">
        <v>449</v>
      </c>
      <c r="C90" t="s">
        <v>450</v>
      </c>
      <c r="D90" t="s">
        <v>451</v>
      </c>
      <c r="E90" t="s">
        <v>452</v>
      </c>
      <c r="F90" t="s">
        <v>30</v>
      </c>
      <c r="G90" t="s">
        <v>31</v>
      </c>
      <c r="H90" t="s">
        <v>32</v>
      </c>
      <c r="I90" t="s">
        <v>32</v>
      </c>
      <c r="J90" t="n">
        <v>10.0</v>
      </c>
      <c r="K90" t="n">
        <f>SUM(M90:INDEX(M90:XFD90,1,M3))</f>
        <v>0.0</v>
      </c>
      <c r="L90" s="37"/>
    </row>
    <row r="91">
      <c r="A91" t="s">
        <v>453</v>
      </c>
      <c r="B91" t="s">
        <v>454</v>
      </c>
      <c r="C91" t="s">
        <v>455</v>
      </c>
      <c r="D91" t="s">
        <v>456</v>
      </c>
      <c r="E91" t="s">
        <v>457</v>
      </c>
      <c r="F91" t="s">
        <v>30</v>
      </c>
      <c r="G91" t="s">
        <v>31</v>
      </c>
      <c r="H91" t="s">
        <v>32</v>
      </c>
      <c r="I91" t="s">
        <v>32</v>
      </c>
      <c r="J91" t="n">
        <v>10.0</v>
      </c>
      <c r="K91" t="n">
        <f>SUM(M91:INDEX(M91:XFD91,1,M3))</f>
        <v>0.0</v>
      </c>
      <c r="L91" s="37"/>
    </row>
    <row r="92">
      <c r="A92" t="s">
        <v>458</v>
      </c>
      <c r="B92" t="s">
        <v>459</v>
      </c>
      <c r="C92" t="s">
        <v>460</v>
      </c>
      <c r="D92" t="s">
        <v>461</v>
      </c>
      <c r="E92" t="s">
        <v>462</v>
      </c>
      <c r="F92" t="s">
        <v>30</v>
      </c>
      <c r="G92" t="s">
        <v>31</v>
      </c>
      <c r="H92" t="s">
        <v>32</v>
      </c>
      <c r="I92" t="s">
        <v>32</v>
      </c>
      <c r="J92" t="n">
        <v>1.0</v>
      </c>
      <c r="K92" t="n">
        <f>SUM(M92:INDEX(M92:XFD92,1,M3))</f>
        <v>0.0</v>
      </c>
      <c r="L92" s="37"/>
    </row>
    <row r="93">
      <c r="A93" t="s">
        <v>463</v>
      </c>
      <c r="B93" t="s">
        <v>464</v>
      </c>
      <c r="C93" t="s">
        <v>465</v>
      </c>
      <c r="D93" t="s">
        <v>466</v>
      </c>
      <c r="E93" t="s">
        <v>467</v>
      </c>
      <c r="F93" t="s">
        <v>30</v>
      </c>
      <c r="G93" t="s">
        <v>31</v>
      </c>
      <c r="H93" t="s">
        <v>32</v>
      </c>
      <c r="I93" t="s">
        <v>32</v>
      </c>
      <c r="J93" t="n">
        <v>1.0</v>
      </c>
      <c r="K93" t="n">
        <f>SUM(M93:INDEX(M93:XFD93,1,M3))</f>
        <v>0.0</v>
      </c>
      <c r="L93" s="37"/>
    </row>
    <row r="94">
      <c r="A94" t="s">
        <v>468</v>
      </c>
      <c r="B94" t="s">
        <v>469</v>
      </c>
      <c r="C94" t="s">
        <v>470</v>
      </c>
      <c r="D94" t="s">
        <v>471</v>
      </c>
      <c r="E94" t="s">
        <v>472</v>
      </c>
      <c r="F94" t="s">
        <v>30</v>
      </c>
      <c r="G94" t="s">
        <v>31</v>
      </c>
      <c r="H94" t="s">
        <v>32</v>
      </c>
      <c r="I94" t="s">
        <v>32</v>
      </c>
      <c r="J94" t="n">
        <v>3.0</v>
      </c>
      <c r="K94" t="n">
        <f>SUM(M94:INDEX(M94:XFD94,1,M3))</f>
        <v>0.0</v>
      </c>
      <c r="L94" s="37"/>
    </row>
    <row r="95">
      <c r="A95" t="s">
        <v>473</v>
      </c>
      <c r="B95" t="s">
        <v>474</v>
      </c>
      <c r="C95" t="s">
        <v>475</v>
      </c>
      <c r="D95" t="s">
        <v>476</v>
      </c>
      <c r="E95" t="s">
        <v>477</v>
      </c>
      <c r="F95" t="s">
        <v>30</v>
      </c>
      <c r="G95" t="s">
        <v>31</v>
      </c>
      <c r="H95" t="s">
        <v>32</v>
      </c>
      <c r="I95" t="s">
        <v>32</v>
      </c>
      <c r="J95" t="n">
        <v>10.0</v>
      </c>
      <c r="K95" t="n">
        <f>SUM(M95:INDEX(M95:XFD95,1,M3))</f>
        <v>0.0</v>
      </c>
      <c r="L95" s="37"/>
    </row>
    <row r="96">
      <c r="A96" t="s">
        <v>478</v>
      </c>
      <c r="B96" t="s">
        <v>479</v>
      </c>
      <c r="C96" t="s">
        <v>480</v>
      </c>
      <c r="D96" t="s">
        <v>481</v>
      </c>
      <c r="E96" t="s">
        <v>482</v>
      </c>
      <c r="F96" t="s">
        <v>30</v>
      </c>
      <c r="G96" t="s">
        <v>31</v>
      </c>
      <c r="H96" t="s">
        <v>32</v>
      </c>
      <c r="I96" t="s">
        <v>32</v>
      </c>
      <c r="J96" t="n">
        <v>3.0</v>
      </c>
      <c r="K96" t="n">
        <f>SUM(M96:INDEX(M96:XFD96,1,M3))</f>
        <v>0.0</v>
      </c>
      <c r="L96" s="37"/>
    </row>
    <row r="97">
      <c r="A97" t="s">
        <v>483</v>
      </c>
      <c r="B97" t="s">
        <v>484</v>
      </c>
      <c r="C97" t="s">
        <v>485</v>
      </c>
      <c r="D97" t="s">
        <v>486</v>
      </c>
      <c r="E97" t="s">
        <v>487</v>
      </c>
      <c r="F97" t="s">
        <v>30</v>
      </c>
      <c r="G97" t="s">
        <v>31</v>
      </c>
      <c r="H97" t="s">
        <v>32</v>
      </c>
      <c r="I97" t="s">
        <v>32</v>
      </c>
      <c r="J97" t="n">
        <v>1.0</v>
      </c>
      <c r="K97" t="n">
        <f>SUM(M97:INDEX(M97:XFD97,1,M3))</f>
        <v>0.0</v>
      </c>
      <c r="L97" s="37"/>
    </row>
    <row r="98">
      <c r="A98" t="s">
        <v>488</v>
      </c>
      <c r="B98" t="s">
        <v>489</v>
      </c>
      <c r="C98" t="s">
        <v>490</v>
      </c>
      <c r="D98" t="s">
        <v>491</v>
      </c>
      <c r="E98" t="s">
        <v>492</v>
      </c>
      <c r="F98" t="s">
        <v>30</v>
      </c>
      <c r="G98" t="s">
        <v>31</v>
      </c>
      <c r="H98" t="s">
        <v>32</v>
      </c>
      <c r="I98" t="s">
        <v>32</v>
      </c>
      <c r="J98" t="n">
        <v>6.0</v>
      </c>
      <c r="K98" t="n">
        <f>SUM(M98:INDEX(M98:XFD98,1,M3))</f>
        <v>0.0</v>
      </c>
      <c r="L98" s="37"/>
    </row>
    <row r="99">
      <c r="A99" t="s">
        <v>493</v>
      </c>
      <c r="B99" t="s">
        <v>494</v>
      </c>
      <c r="C99" t="s">
        <v>495</v>
      </c>
      <c r="D99" t="s">
        <v>496</v>
      </c>
      <c r="E99" t="s">
        <v>497</v>
      </c>
      <c r="F99" t="s">
        <v>30</v>
      </c>
      <c r="G99" t="s">
        <v>31</v>
      </c>
      <c r="H99" t="s">
        <v>32</v>
      </c>
      <c r="I99" t="s">
        <v>32</v>
      </c>
      <c r="J99" t="n">
        <v>1.0</v>
      </c>
      <c r="K99" t="n">
        <f>SUM(M99:INDEX(M99:XFD99,1,M3))</f>
        <v>0.0</v>
      </c>
      <c r="L99" s="37"/>
    </row>
    <row r="100">
      <c r="A100" t="s">
        <v>498</v>
      </c>
      <c r="B100" t="s">
        <v>499</v>
      </c>
      <c r="C100" t="s">
        <v>500</v>
      </c>
      <c r="D100" t="s">
        <v>501</v>
      </c>
      <c r="E100" t="s">
        <v>502</v>
      </c>
      <c r="F100" t="s">
        <v>30</v>
      </c>
      <c r="G100" t="s">
        <v>31</v>
      </c>
      <c r="H100" t="s">
        <v>32</v>
      </c>
      <c r="I100" t="s">
        <v>32</v>
      </c>
      <c r="J100" t="n">
        <v>8.0</v>
      </c>
      <c r="K100" t="n">
        <f>SUM(M100:INDEX(M100:XFD100,1,M3))</f>
        <v>0.0</v>
      </c>
      <c r="L100" s="37"/>
    </row>
    <row r="101">
      <c r="A101" t="s">
        <v>503</v>
      </c>
      <c r="B101" t="s">
        <v>504</v>
      </c>
      <c r="C101" t="s">
        <v>505</v>
      </c>
      <c r="D101" t="s">
        <v>506</v>
      </c>
      <c r="E101" t="s">
        <v>507</v>
      </c>
      <c r="F101" t="s">
        <v>30</v>
      </c>
      <c r="G101" t="s">
        <v>31</v>
      </c>
      <c r="H101" t="s">
        <v>32</v>
      </c>
      <c r="I101" t="s">
        <v>32</v>
      </c>
      <c r="J101" t="n">
        <v>13.0</v>
      </c>
      <c r="K101" t="n">
        <f>SUM(M101:INDEX(M101:XFD101,1,M3))</f>
        <v>0.0</v>
      </c>
      <c r="L101" s="37"/>
    </row>
    <row r="102">
      <c r="A102" t="s">
        <v>508</v>
      </c>
      <c r="B102" t="s">
        <v>509</v>
      </c>
      <c r="C102" t="s">
        <v>510</v>
      </c>
      <c r="D102" t="s">
        <v>511</v>
      </c>
      <c r="E102" t="s">
        <v>512</v>
      </c>
      <c r="F102" t="s">
        <v>30</v>
      </c>
      <c r="G102" t="s">
        <v>31</v>
      </c>
      <c r="H102" t="s">
        <v>32</v>
      </c>
      <c r="I102" t="s">
        <v>32</v>
      </c>
      <c r="J102" t="n">
        <v>3.0</v>
      </c>
      <c r="K102" t="n">
        <f>SUM(M102:INDEX(M102:XFD102,1,M3))</f>
        <v>0.0</v>
      </c>
      <c r="L102" s="37"/>
    </row>
    <row r="103">
      <c r="A103" t="s">
        <v>513</v>
      </c>
      <c r="B103" t="s">
        <v>514</v>
      </c>
      <c r="C103" t="s">
        <v>515</v>
      </c>
      <c r="D103" t="s">
        <v>516</v>
      </c>
      <c r="E103" t="s">
        <v>517</v>
      </c>
      <c r="F103" t="s">
        <v>30</v>
      </c>
      <c r="G103" t="s">
        <v>31</v>
      </c>
      <c r="H103" t="s">
        <v>32</v>
      </c>
      <c r="I103" t="s">
        <v>32</v>
      </c>
      <c r="J103" t="n">
        <v>10.0</v>
      </c>
      <c r="K103" t="n">
        <f>SUM(M103:INDEX(M103:XFD103,1,M3))</f>
        <v>0.0</v>
      </c>
      <c r="L103" s="37"/>
    </row>
    <row r="104">
      <c r="A104" t="s">
        <v>518</v>
      </c>
      <c r="B104" t="s">
        <v>519</v>
      </c>
      <c r="C104" t="s">
        <v>520</v>
      </c>
      <c r="D104" t="s">
        <v>521</v>
      </c>
      <c r="E104" t="s">
        <v>522</v>
      </c>
      <c r="F104" t="s">
        <v>30</v>
      </c>
      <c r="G104" t="s">
        <v>31</v>
      </c>
      <c r="H104" t="s">
        <v>32</v>
      </c>
      <c r="I104" t="s">
        <v>32</v>
      </c>
      <c r="J104" t="n">
        <v>8.0</v>
      </c>
      <c r="K104" t="n">
        <f>SUM(M104:INDEX(M104:XFD104,1,M3))</f>
        <v>0.0</v>
      </c>
      <c r="L104" s="37"/>
    </row>
    <row r="105">
      <c r="A105" t="s">
        <v>523</v>
      </c>
      <c r="B105" t="s">
        <v>524</v>
      </c>
      <c r="C105" t="s">
        <v>525</v>
      </c>
      <c r="D105" t="s">
        <v>526</v>
      </c>
      <c r="E105" t="s">
        <v>527</v>
      </c>
      <c r="F105" t="s">
        <v>30</v>
      </c>
      <c r="G105" t="s">
        <v>31</v>
      </c>
      <c r="H105" t="s">
        <v>32</v>
      </c>
      <c r="I105" t="s">
        <v>32</v>
      </c>
      <c r="J105" t="n">
        <v>2.0</v>
      </c>
      <c r="K105" t="n">
        <f>SUM(M105:INDEX(M105:XFD105,1,M3))</f>
        <v>0.0</v>
      </c>
      <c r="L105" s="37"/>
    </row>
    <row r="106">
      <c r="A106" t="s">
        <v>528</v>
      </c>
      <c r="B106" t="s">
        <v>529</v>
      </c>
      <c r="C106" t="s">
        <v>530</v>
      </c>
      <c r="D106" t="s">
        <v>531</v>
      </c>
      <c r="E106" t="s">
        <v>532</v>
      </c>
      <c r="F106" t="s">
        <v>30</v>
      </c>
      <c r="G106" t="s">
        <v>31</v>
      </c>
      <c r="H106" t="s">
        <v>32</v>
      </c>
      <c r="I106" t="s">
        <v>32</v>
      </c>
      <c r="J106" t="n">
        <v>10.0</v>
      </c>
      <c r="K106" t="n">
        <f>SUM(M106:INDEX(M106:XFD106,1,M3))</f>
        <v>0.0</v>
      </c>
      <c r="L106" s="37"/>
    </row>
    <row r="107">
      <c r="A107" t="s">
        <v>533</v>
      </c>
      <c r="B107" t="s">
        <v>534</v>
      </c>
      <c r="C107" t="s">
        <v>535</v>
      </c>
      <c r="D107" t="s">
        <v>536</v>
      </c>
      <c r="E107" t="s">
        <v>537</v>
      </c>
      <c r="F107" t="s">
        <v>30</v>
      </c>
      <c r="G107" t="s">
        <v>31</v>
      </c>
      <c r="H107" t="s">
        <v>32</v>
      </c>
      <c r="I107" t="s">
        <v>32</v>
      </c>
      <c r="J107" t="n">
        <v>3.0</v>
      </c>
      <c r="K107" t="n">
        <f>SUM(M107:INDEX(M107:XFD107,1,M3))</f>
        <v>0.0</v>
      </c>
      <c r="L107" s="37"/>
    </row>
    <row r="108">
      <c r="A108" t="s">
        <v>538</v>
      </c>
      <c r="B108" t="s">
        <v>539</v>
      </c>
      <c r="C108" t="s">
        <v>540</v>
      </c>
      <c r="D108" t="s">
        <v>541</v>
      </c>
      <c r="E108" t="s">
        <v>542</v>
      </c>
      <c r="F108" t="s">
        <v>30</v>
      </c>
      <c r="G108" t="s">
        <v>31</v>
      </c>
      <c r="H108" t="s">
        <v>32</v>
      </c>
      <c r="I108" t="s">
        <v>32</v>
      </c>
      <c r="J108" t="n">
        <v>10.0</v>
      </c>
      <c r="K108" t="n">
        <f>SUM(M108:INDEX(M108:XFD108,1,M3))</f>
        <v>0.0</v>
      </c>
      <c r="L108" s="37"/>
    </row>
    <row r="109">
      <c r="A109" t="s">
        <v>543</v>
      </c>
      <c r="B109" t="s">
        <v>544</v>
      </c>
      <c r="C109" t="s">
        <v>545</v>
      </c>
      <c r="D109" t="s">
        <v>546</v>
      </c>
      <c r="E109" t="s">
        <v>547</v>
      </c>
      <c r="F109" t="s">
        <v>30</v>
      </c>
      <c r="G109" t="s">
        <v>31</v>
      </c>
      <c r="H109" t="s">
        <v>32</v>
      </c>
      <c r="I109" t="s">
        <v>32</v>
      </c>
      <c r="J109" t="n">
        <v>10.0</v>
      </c>
      <c r="K109" t="n">
        <f>SUM(M109:INDEX(M109:XFD109,1,M3))</f>
        <v>0.0</v>
      </c>
      <c r="L109" s="37"/>
    </row>
    <row r="110">
      <c r="A110" t="s">
        <v>548</v>
      </c>
      <c r="B110" t="s">
        <v>549</v>
      </c>
      <c r="C110" t="s">
        <v>550</v>
      </c>
      <c r="D110" t="s">
        <v>551</v>
      </c>
      <c r="E110" t="s">
        <v>552</v>
      </c>
      <c r="F110" t="s">
        <v>30</v>
      </c>
      <c r="G110" t="s">
        <v>31</v>
      </c>
      <c r="H110" t="s">
        <v>32</v>
      </c>
      <c r="I110" t="s">
        <v>32</v>
      </c>
      <c r="J110" t="n">
        <v>6.0</v>
      </c>
      <c r="K110" t="n">
        <f>SUM(M110:INDEX(M110:XFD110,1,M3))</f>
        <v>0.0</v>
      </c>
      <c r="L110" s="37"/>
    </row>
    <row r="111">
      <c r="A111" t="s">
        <v>553</v>
      </c>
      <c r="B111" t="s">
        <v>554</v>
      </c>
      <c r="C111" t="s">
        <v>555</v>
      </c>
      <c r="D111" t="s">
        <v>556</v>
      </c>
      <c r="E111" t="s">
        <v>557</v>
      </c>
      <c r="F111" t="s">
        <v>30</v>
      </c>
      <c r="G111" t="s">
        <v>31</v>
      </c>
      <c r="H111" t="s">
        <v>32</v>
      </c>
      <c r="I111" t="s">
        <v>32</v>
      </c>
      <c r="J111" t="n">
        <v>1.0</v>
      </c>
      <c r="K111" t="n">
        <f>SUM(M111:INDEX(M111:XFD111,1,M3))</f>
        <v>0.0</v>
      </c>
      <c r="L111" s="37"/>
    </row>
    <row r="112">
      <c r="A112" t="s">
        <v>558</v>
      </c>
      <c r="B112" t="s">
        <v>559</v>
      </c>
      <c r="C112" t="s">
        <v>560</v>
      </c>
      <c r="D112" t="s">
        <v>561</v>
      </c>
      <c r="E112" t="s">
        <v>562</v>
      </c>
      <c r="F112" t="s">
        <v>30</v>
      </c>
      <c r="G112" t="s">
        <v>31</v>
      </c>
      <c r="H112" t="s">
        <v>32</v>
      </c>
      <c r="I112" t="s">
        <v>32</v>
      </c>
      <c r="J112" t="n">
        <v>10.0</v>
      </c>
      <c r="K112" t="n">
        <f>SUM(M112:INDEX(M112:XFD112,1,M3))</f>
        <v>0.0</v>
      </c>
      <c r="L112" s="37"/>
    </row>
    <row r="113">
      <c r="A113" t="s">
        <v>563</v>
      </c>
      <c r="B113" t="s">
        <v>564</v>
      </c>
      <c r="C113" t="s">
        <v>565</v>
      </c>
      <c r="D113" t="s">
        <v>566</v>
      </c>
      <c r="E113" t="s">
        <v>567</v>
      </c>
      <c r="F113" t="s">
        <v>30</v>
      </c>
      <c r="G113" t="s">
        <v>31</v>
      </c>
      <c r="H113" t="s">
        <v>32</v>
      </c>
      <c r="I113" t="s">
        <v>32</v>
      </c>
      <c r="J113" t="n">
        <v>8.0</v>
      </c>
      <c r="K113" t="n">
        <f>SUM(M113:INDEX(M113:XFD113,1,M3))</f>
        <v>0.0</v>
      </c>
      <c r="L113" s="37"/>
    </row>
    <row r="114">
      <c r="A114" t="s">
        <v>568</v>
      </c>
      <c r="B114" t="s">
        <v>569</v>
      </c>
      <c r="C114" t="s">
        <v>570</v>
      </c>
      <c r="D114" t="s">
        <v>571</v>
      </c>
      <c r="E114" t="s">
        <v>572</v>
      </c>
      <c r="F114" t="s">
        <v>30</v>
      </c>
      <c r="G114" t="s">
        <v>31</v>
      </c>
      <c r="H114" t="s">
        <v>32</v>
      </c>
      <c r="I114" t="s">
        <v>32</v>
      </c>
      <c r="J114" t="n">
        <v>8.0</v>
      </c>
      <c r="K114" t="n">
        <f>SUM(M114:INDEX(M114:XFD114,1,M3))</f>
        <v>0.0</v>
      </c>
      <c r="L114" s="37"/>
    </row>
    <row r="115">
      <c r="A115" t="s">
        <v>573</v>
      </c>
      <c r="B115" t="s">
        <v>574</v>
      </c>
      <c r="C115" t="s">
        <v>575</v>
      </c>
      <c r="D115" t="s">
        <v>576</v>
      </c>
      <c r="E115" t="s">
        <v>577</v>
      </c>
      <c r="F115" t="s">
        <v>30</v>
      </c>
      <c r="G115" t="s">
        <v>31</v>
      </c>
      <c r="H115" t="s">
        <v>32</v>
      </c>
      <c r="I115" t="s">
        <v>32</v>
      </c>
      <c r="J115" t="n">
        <v>8.0</v>
      </c>
      <c r="K115" t="n">
        <f>SUM(M115:INDEX(M115:XFD115,1,M3))</f>
        <v>0.0</v>
      </c>
      <c r="L115" s="37"/>
    </row>
    <row r="116">
      <c r="A116" t="s">
        <v>578</v>
      </c>
      <c r="B116" t="s">
        <v>579</v>
      </c>
      <c r="C116" t="s">
        <v>580</v>
      </c>
      <c r="D116" t="s">
        <v>581</v>
      </c>
      <c r="E116" t="s">
        <v>582</v>
      </c>
      <c r="F116" t="s">
        <v>30</v>
      </c>
      <c r="G116" t="s">
        <v>31</v>
      </c>
      <c r="H116" t="s">
        <v>32</v>
      </c>
      <c r="I116" t="s">
        <v>32</v>
      </c>
      <c r="J116" t="n">
        <v>7.0</v>
      </c>
      <c r="K116" t="n">
        <f>SUM(M116:INDEX(M116:XFD116,1,M3))</f>
        <v>0.0</v>
      </c>
      <c r="L116" s="37"/>
    </row>
    <row r="117">
      <c r="A117" t="s">
        <v>583</v>
      </c>
      <c r="B117" t="s">
        <v>584</v>
      </c>
      <c r="C117" t="s">
        <v>585</v>
      </c>
      <c r="D117" t="s">
        <v>586</v>
      </c>
      <c r="E117" t="s">
        <v>587</v>
      </c>
      <c r="F117" t="s">
        <v>30</v>
      </c>
      <c r="G117" t="s">
        <v>31</v>
      </c>
      <c r="H117" t="s">
        <v>32</v>
      </c>
      <c r="I117" t="s">
        <v>32</v>
      </c>
      <c r="J117" t="n">
        <v>5.0</v>
      </c>
      <c r="K117" t="n">
        <f>SUM(M117:INDEX(M117:XFD117,1,M3))</f>
        <v>0.0</v>
      </c>
      <c r="L117" s="37"/>
    </row>
    <row r="118">
      <c r="A118" t="s">
        <v>588</v>
      </c>
      <c r="B118" t="s">
        <v>589</v>
      </c>
      <c r="C118" t="s">
        <v>590</v>
      </c>
      <c r="D118" t="s">
        <v>591</v>
      </c>
      <c r="E118" t="s">
        <v>592</v>
      </c>
      <c r="F118" t="s">
        <v>30</v>
      </c>
      <c r="G118" t="s">
        <v>31</v>
      </c>
      <c r="H118" t="s">
        <v>32</v>
      </c>
      <c r="I118" t="s">
        <v>32</v>
      </c>
      <c r="J118" t="n">
        <v>1.0</v>
      </c>
      <c r="K118" t="n">
        <f>SUM(M118:INDEX(M118:XFD118,1,M3))</f>
        <v>0.0</v>
      </c>
      <c r="L118" s="37"/>
    </row>
    <row r="119" ht="8.0" customHeight="true">
      <c r="A119" s="37"/>
      <c r="B119" s="37"/>
      <c r="C119" s="37"/>
      <c r="D119" s="37"/>
      <c r="E119" s="37"/>
      <c r="F119" s="37"/>
      <c r="G119" s="37"/>
      <c r="H119" s="37"/>
      <c r="I119" s="37"/>
      <c r="J119" s="37"/>
      <c r="K119" s="37"/>
      <c r="L119" s="37"/>
      <c r="M119" s="37"/>
      <c r="N119" s="37"/>
      <c r="O119" s="37"/>
      <c r="P119" s="37"/>
      <c r="Q119" s="37"/>
      <c r="R119" s="37"/>
      <c r="S119" s="37"/>
      <c r="T119" s="37"/>
      <c r="U119" s="37"/>
      <c r="V119" s="37"/>
      <c r="W119" s="37"/>
      <c r="X119" s="37"/>
      <c r="Y119" s="37"/>
      <c r="Z119" s="37"/>
      <c r="AA119" s="37"/>
      <c r="AB119" s="37"/>
      <c r="AC119" s="37"/>
      <c r="AD119" s="37"/>
      <c r="AE119" s="37"/>
      <c r="AF119" s="37"/>
      <c r="AG119" s="37"/>
      <c r="AH119" s="37"/>
      <c r="AI119" s="37"/>
      <c r="AJ119" s="37"/>
      <c r="AK119" s="37"/>
    </row>
    <row r="120">
      <c r="A120" t="s" s="41">
        <v>593</v>
      </c>
      <c r="B120" s="42"/>
      <c r="C120" s="43"/>
      <c r="D120" s="44"/>
      <c r="E120" s="45"/>
      <c r="F120" s="46"/>
      <c r="G120" s="47"/>
      <c r="H120" s="48"/>
      <c r="I120" s="49"/>
      <c r="J120" s="50"/>
      <c r="K120" s="51"/>
      <c r="L120" s="52"/>
      <c r="M120" t="n" s="53">
        <f>IF(M3&gt;=1,"P1 - B1","")</f>
        <v>0.0</v>
      </c>
      <c r="N120" t="n" s="54">
        <f>IF(M3&gt;=2,"P1 - B2","")</f>
        <v>0.0</v>
      </c>
      <c r="O120" t="n" s="55">
        <f>IF(M3&gt;=3,"P1 - B3","")</f>
        <v>0.0</v>
      </c>
      <c r="P120" t="n" s="56">
        <f>IF(M3&gt;=4,"P1 - B4","")</f>
        <v>0.0</v>
      </c>
      <c r="Q120" t="n" s="57">
        <f>IF(M3&gt;=5,"P1 - B5","")</f>
        <v>0.0</v>
      </c>
      <c r="R120" t="n" s="58">
        <f>IF(M3&gt;=6,"P1 - B6","")</f>
        <v>0.0</v>
      </c>
      <c r="S120" t="n" s="59">
        <f>IF(M3&gt;=7,"P1 - B7","")</f>
        <v>0.0</v>
      </c>
      <c r="T120" t="n" s="60">
        <f>IF(M3&gt;=8,"P1 - B8","")</f>
        <v>0.0</v>
      </c>
      <c r="U120" t="n" s="61">
        <f>IF(M3&gt;=9,"P1 - B9","")</f>
        <v>0.0</v>
      </c>
      <c r="V120" t="n" s="62">
        <f>IF(M3&gt;=10,"P1 - B10","")</f>
        <v>0.0</v>
      </c>
      <c r="W120" t="n" s="63">
        <f>IF(M3&gt;=11,"P1 - B11","")</f>
        <v>0.0</v>
      </c>
      <c r="X120" t="n" s="64">
        <f>IF(M3&gt;=12,"P1 - B12","")</f>
        <v>0.0</v>
      </c>
      <c r="Y120" t="n" s="65">
        <f>IF(M3&gt;=13,"P1 - B13","")</f>
        <v>0.0</v>
      </c>
      <c r="Z120" t="n" s="66">
        <f>IF(M3&gt;=14,"P1 - B14","")</f>
        <v>0.0</v>
      </c>
      <c r="AA120" t="n" s="67">
        <f>IF(M3&gt;=15,"P1 - B15","")</f>
        <v>0.0</v>
      </c>
      <c r="AB120" t="n" s="68">
        <f>IF(M3&gt;=16,"P1 - B16","")</f>
        <v>0.0</v>
      </c>
      <c r="AC120" t="n" s="69">
        <f>IF(M3&gt;=17,"P1 - B17","")</f>
        <v>0.0</v>
      </c>
      <c r="AD120" t="n" s="70">
        <f>IF(M3&gt;=18,"P1 - B18","")</f>
        <v>0.0</v>
      </c>
      <c r="AE120" t="n" s="71">
        <f>IF(M3&gt;=19,"P1 - B19","")</f>
        <v>0.0</v>
      </c>
      <c r="AF120" t="n" s="72">
        <f>IF(M3&gt;=20,"P1 - B20","")</f>
        <v>0.0</v>
      </c>
      <c r="AG120" t="n" s="73">
        <f>IF(M3&gt;=21,"P1 - B21","")</f>
        <v>0.0</v>
      </c>
      <c r="AH120" t="n" s="74">
        <f>IF(M3&gt;=22,"P1 - B22","")</f>
        <v>0.0</v>
      </c>
      <c r="AI120" t="n" s="75">
        <f>IF(M3&gt;=23,"P1 - B23","")</f>
        <v>0.0</v>
      </c>
      <c r="AJ120" t="n" s="76">
        <f>IF(M3&gt;=24,"P1 - B24","")</f>
        <v>0.0</v>
      </c>
      <c r="AK120" t="n" s="77">
        <f>IF(M3&gt;=25,"P1 - B25","")</f>
        <v>0.0</v>
      </c>
    </row>
    <row r="121">
      <c r="A121" t="s" s="79">
        <v>594</v>
      </c>
      <c r="B121" s="80"/>
      <c r="C121" s="81"/>
      <c r="D121" s="82"/>
      <c r="E121" s="83"/>
      <c r="F121" s="84"/>
      <c r="G121" s="85"/>
      <c r="H121" s="86"/>
      <c r="I121" s="87"/>
      <c r="J121" s="88"/>
      <c r="K121" s="89"/>
      <c r="L121" s="90"/>
    </row>
    <row r="122">
      <c r="A122" t="s" s="92">
        <v>595</v>
      </c>
      <c r="B122" s="93"/>
      <c r="C122" s="94"/>
      <c r="D122" s="95"/>
      <c r="E122" s="96"/>
      <c r="F122" s="97"/>
      <c r="G122" s="98"/>
      <c r="H122" s="99"/>
      <c r="I122" s="100"/>
      <c r="J122" s="101"/>
      <c r="K122" s="102"/>
      <c r="L122" s="103"/>
    </row>
    <row r="123">
      <c r="A123" t="s" s="105">
        <v>596</v>
      </c>
      <c r="B123" s="106"/>
      <c r="C123" s="107"/>
      <c r="D123" s="108"/>
      <c r="E123" s="109"/>
      <c r="F123" s="110"/>
      <c r="G123" s="111"/>
      <c r="H123" s="112"/>
      <c r="I123" s="113"/>
      <c r="J123" s="114"/>
      <c r="K123" s="115"/>
      <c r="L123" s="116"/>
    </row>
    <row r="124">
      <c r="A124" t="s" s="118">
        <v>597</v>
      </c>
      <c r="B124" s="119"/>
      <c r="C124" s="120"/>
      <c r="D124" s="121"/>
      <c r="E124" s="122"/>
      <c r="F124" s="123"/>
      <c r="G124" s="124"/>
      <c r="H124" s="125"/>
      <c r="I124" s="126"/>
      <c r="J124" s="127"/>
      <c r="K124" s="128"/>
      <c r="L124" s="129"/>
    </row>
    <row r="125" ht="8.0" customHeight="true">
      <c r="A125" s="37"/>
      <c r="B125" s="37"/>
      <c r="C125" s="37"/>
      <c r="D125" s="37"/>
      <c r="E125" s="37"/>
      <c r="F125" s="37"/>
      <c r="G125" s="37"/>
      <c r="H125" s="37"/>
      <c r="I125" s="37"/>
      <c r="J125" s="37"/>
      <c r="K125" s="37"/>
      <c r="L125" s="37"/>
      <c r="M125" s="37"/>
      <c r="N125" s="37"/>
      <c r="O125" s="37"/>
      <c r="P125" s="37"/>
      <c r="Q125" s="37"/>
      <c r="R125" s="37"/>
      <c r="S125" s="37"/>
      <c r="T125" s="37"/>
      <c r="U125" s="37"/>
      <c r="V125" s="37"/>
      <c r="W125" s="37"/>
      <c r="X125" s="37"/>
      <c r="Y125" s="37"/>
      <c r="Z125" s="37"/>
      <c r="AA125" s="37"/>
      <c r="AB125" s="37"/>
      <c r="AC125" s="37"/>
      <c r="AD125" s="37"/>
      <c r="AE125" s="37"/>
      <c r="AF125" s="37"/>
      <c r="AG125" s="37"/>
      <c r="AH125" s="37"/>
      <c r="AI125" s="37"/>
      <c r="AJ125" s="37"/>
      <c r="AK125" s="37"/>
    </row>
    <row r="126"/>
  </sheetData>
  <sheetProtection sheet="true" password="DFB5" selectLockedCells="false" selectUnlockedCells="false" formatCells="false" formatColumns="false" formatRows="false" insertColumns="true" insertRows="true" insertHyperlinks="true" deleteColumns="true" deleteRows="true" sort="true" autoFilter="true" pivotTables="true" objects="true" scenarios="true"/>
  <mergeCells count="12">
    <mergeCell ref="A1:L1"/>
    <mergeCell ref="A2:B2"/>
    <mergeCell ref="A3:C3"/>
    <mergeCell ref="I3:L3"/>
    <mergeCell ref="A4:L4"/>
    <mergeCell ref="A119:AK119"/>
    <mergeCell ref="A120:L120"/>
    <mergeCell ref="A121:L121"/>
    <mergeCell ref="A122:L122"/>
    <mergeCell ref="A123:L123"/>
    <mergeCell ref="A124:L124"/>
    <mergeCell ref="A125:AK125"/>
  </mergeCells>
  <conditionalFormatting sqref="K6">
    <cfRule type="expression" dxfId="0" priority="1">
      <formula>OR((J6 &lt;&gt; K6), (INT(J6) &lt;&gt; J6))</formula>
    </cfRule>
  </conditionalFormatting>
  <conditionalFormatting sqref="K7">
    <cfRule type="expression" dxfId="1" priority="2">
      <formula>OR((J7 &lt;&gt; K7), (INT(J7) &lt;&gt; J7))</formula>
    </cfRule>
  </conditionalFormatting>
  <conditionalFormatting sqref="K8">
    <cfRule type="expression" dxfId="2" priority="3">
      <formula>OR((J8 &lt;&gt; K8), (INT(J8) &lt;&gt; J8))</formula>
    </cfRule>
  </conditionalFormatting>
  <conditionalFormatting sqref="K9">
    <cfRule type="expression" dxfId="3" priority="4">
      <formula>OR((J9 &lt;&gt; K9), (INT(J9) &lt;&gt; J9))</formula>
    </cfRule>
  </conditionalFormatting>
  <conditionalFormatting sqref="K10">
    <cfRule type="expression" dxfId="4" priority="5">
      <formula>OR((J10 &lt;&gt; K10), (INT(J10) &lt;&gt; J10))</formula>
    </cfRule>
  </conditionalFormatting>
  <conditionalFormatting sqref="K11">
    <cfRule type="expression" dxfId="5" priority="6">
      <formula>OR((J11 &lt;&gt; K11), (INT(J11) &lt;&gt; J11))</formula>
    </cfRule>
  </conditionalFormatting>
  <conditionalFormatting sqref="K12">
    <cfRule type="expression" dxfId="6" priority="7">
      <formula>OR((J12 &lt;&gt; K12), (INT(J12) &lt;&gt; J12))</formula>
    </cfRule>
  </conditionalFormatting>
  <conditionalFormatting sqref="K13">
    <cfRule type="expression" dxfId="7" priority="8">
      <formula>OR((J13 &lt;&gt; K13), (INT(J13) &lt;&gt; J13))</formula>
    </cfRule>
  </conditionalFormatting>
  <conditionalFormatting sqref="K14">
    <cfRule type="expression" dxfId="8" priority="9">
      <formula>OR((J14 &lt;&gt; K14), (INT(J14) &lt;&gt; J14))</formula>
    </cfRule>
  </conditionalFormatting>
  <conditionalFormatting sqref="K15">
    <cfRule type="expression" dxfId="9" priority="10">
      <formula>OR((J15 &lt;&gt; K15), (INT(J15) &lt;&gt; J15))</formula>
    </cfRule>
  </conditionalFormatting>
  <conditionalFormatting sqref="K16">
    <cfRule type="expression" dxfId="10" priority="11">
      <formula>OR((J16 &lt;&gt; K16), (INT(J16) &lt;&gt; J16))</formula>
    </cfRule>
  </conditionalFormatting>
  <conditionalFormatting sqref="K17">
    <cfRule type="expression" dxfId="11" priority="12">
      <formula>OR((J17 &lt;&gt; K17), (INT(J17) &lt;&gt; J17))</formula>
    </cfRule>
  </conditionalFormatting>
  <conditionalFormatting sqref="K18">
    <cfRule type="expression" dxfId="12" priority="13">
      <formula>OR((J18 &lt;&gt; K18), (INT(J18) &lt;&gt; J18))</formula>
    </cfRule>
  </conditionalFormatting>
  <conditionalFormatting sqref="K19">
    <cfRule type="expression" dxfId="13" priority="14">
      <formula>OR((J19 &lt;&gt; K19), (INT(J19) &lt;&gt; J19))</formula>
    </cfRule>
  </conditionalFormatting>
  <conditionalFormatting sqref="K20">
    <cfRule type="expression" dxfId="14" priority="15">
      <formula>OR((J20 &lt;&gt; K20), (INT(J20) &lt;&gt; J20))</formula>
    </cfRule>
  </conditionalFormatting>
  <conditionalFormatting sqref="K21">
    <cfRule type="expression" dxfId="15" priority="16">
      <formula>OR((J21 &lt;&gt; K21), (INT(J21) &lt;&gt; J21))</formula>
    </cfRule>
  </conditionalFormatting>
  <conditionalFormatting sqref="K22">
    <cfRule type="expression" dxfId="16" priority="17">
      <formula>OR((J22 &lt;&gt; K22), (INT(J22) &lt;&gt; J22))</formula>
    </cfRule>
  </conditionalFormatting>
  <conditionalFormatting sqref="K23">
    <cfRule type="expression" dxfId="17" priority="18">
      <formula>OR((J23 &lt;&gt; K23), (INT(J23) &lt;&gt; J23))</formula>
    </cfRule>
  </conditionalFormatting>
  <conditionalFormatting sqref="K24">
    <cfRule type="expression" dxfId="18" priority="19">
      <formula>OR((J24 &lt;&gt; K24), (INT(J24) &lt;&gt; J24))</formula>
    </cfRule>
  </conditionalFormatting>
  <conditionalFormatting sqref="K25">
    <cfRule type="expression" dxfId="19" priority="20">
      <formula>OR((J25 &lt;&gt; K25), (INT(J25) &lt;&gt; J25))</formula>
    </cfRule>
  </conditionalFormatting>
  <conditionalFormatting sqref="K26">
    <cfRule type="expression" dxfId="20" priority="21">
      <formula>OR((J26 &lt;&gt; K26), (INT(J26) &lt;&gt; J26))</formula>
    </cfRule>
  </conditionalFormatting>
  <conditionalFormatting sqref="K27">
    <cfRule type="expression" dxfId="21" priority="22">
      <formula>OR((J27 &lt;&gt; K27), (INT(J27) &lt;&gt; J27))</formula>
    </cfRule>
  </conditionalFormatting>
  <conditionalFormatting sqref="K28">
    <cfRule type="expression" dxfId="22" priority="23">
      <formula>OR((J28 &lt;&gt; K28), (INT(J28) &lt;&gt; J28))</formula>
    </cfRule>
  </conditionalFormatting>
  <conditionalFormatting sqref="K29">
    <cfRule type="expression" dxfId="23" priority="24">
      <formula>OR((J29 &lt;&gt; K29), (INT(J29) &lt;&gt; J29))</formula>
    </cfRule>
  </conditionalFormatting>
  <conditionalFormatting sqref="K30">
    <cfRule type="expression" dxfId="24" priority="25">
      <formula>OR((J30 &lt;&gt; K30), (INT(J30) &lt;&gt; J30))</formula>
    </cfRule>
  </conditionalFormatting>
  <conditionalFormatting sqref="K31">
    <cfRule type="expression" dxfId="25" priority="26">
      <formula>OR((J31 &lt;&gt; K31), (INT(J31) &lt;&gt; J31))</formula>
    </cfRule>
  </conditionalFormatting>
  <conditionalFormatting sqref="K32">
    <cfRule type="expression" dxfId="26" priority="27">
      <formula>OR((J32 &lt;&gt; K32), (INT(J32) &lt;&gt; J32))</formula>
    </cfRule>
  </conditionalFormatting>
  <conditionalFormatting sqref="K33">
    <cfRule type="expression" dxfId="27" priority="28">
      <formula>OR((J33 &lt;&gt; K33), (INT(J33) &lt;&gt; J33))</formula>
    </cfRule>
  </conditionalFormatting>
  <conditionalFormatting sqref="K34">
    <cfRule type="expression" dxfId="28" priority="29">
      <formula>OR((J34 &lt;&gt; K34), (INT(J34) &lt;&gt; J34))</formula>
    </cfRule>
  </conditionalFormatting>
  <conditionalFormatting sqref="K35">
    <cfRule type="expression" dxfId="29" priority="30">
      <formula>OR((J35 &lt;&gt; K35), (INT(J35) &lt;&gt; J35))</formula>
    </cfRule>
  </conditionalFormatting>
  <conditionalFormatting sqref="K36">
    <cfRule type="expression" dxfId="30" priority="31">
      <formula>OR((J36 &lt;&gt; K36), (INT(J36) &lt;&gt; J36))</formula>
    </cfRule>
  </conditionalFormatting>
  <conditionalFormatting sqref="K37">
    <cfRule type="expression" dxfId="31" priority="32">
      <formula>OR((J37 &lt;&gt; K37), (INT(J37) &lt;&gt; J37))</formula>
    </cfRule>
  </conditionalFormatting>
  <conditionalFormatting sqref="K38">
    <cfRule type="expression" dxfId="32" priority="33">
      <formula>OR((J38 &lt;&gt; K38), (INT(J38) &lt;&gt; J38))</formula>
    </cfRule>
  </conditionalFormatting>
  <conditionalFormatting sqref="K39">
    <cfRule type="expression" dxfId="33" priority="34">
      <formula>OR((J39 &lt;&gt; K39), (INT(J39) &lt;&gt; J39))</formula>
    </cfRule>
  </conditionalFormatting>
  <conditionalFormatting sqref="K40">
    <cfRule type="expression" dxfId="34" priority="35">
      <formula>OR((J40 &lt;&gt; K40), (INT(J40) &lt;&gt; J40))</formula>
    </cfRule>
  </conditionalFormatting>
  <conditionalFormatting sqref="K41">
    <cfRule type="expression" dxfId="35" priority="36">
      <formula>OR((J41 &lt;&gt; K41), (INT(J41) &lt;&gt; J41))</formula>
    </cfRule>
  </conditionalFormatting>
  <conditionalFormatting sqref="K42">
    <cfRule type="expression" dxfId="36" priority="37">
      <formula>OR((J42 &lt;&gt; K42), (INT(J42) &lt;&gt; J42))</formula>
    </cfRule>
  </conditionalFormatting>
  <conditionalFormatting sqref="K43">
    <cfRule type="expression" dxfId="37" priority="38">
      <formula>OR((J43 &lt;&gt; K43), (INT(J43) &lt;&gt; J43))</formula>
    </cfRule>
  </conditionalFormatting>
  <conditionalFormatting sqref="K44">
    <cfRule type="expression" dxfId="38" priority="39">
      <formula>OR((J44 &lt;&gt; K44), (INT(J44) &lt;&gt; J44))</formula>
    </cfRule>
  </conditionalFormatting>
  <conditionalFormatting sqref="K45">
    <cfRule type="expression" dxfId="39" priority="40">
      <formula>OR((J45 &lt;&gt; K45), (INT(J45) &lt;&gt; J45))</formula>
    </cfRule>
  </conditionalFormatting>
  <conditionalFormatting sqref="K46">
    <cfRule type="expression" dxfId="40" priority="41">
      <formula>OR((J46 &lt;&gt; K46), (INT(J46) &lt;&gt; J46))</formula>
    </cfRule>
  </conditionalFormatting>
  <conditionalFormatting sqref="K47">
    <cfRule type="expression" dxfId="41" priority="42">
      <formula>OR((J47 &lt;&gt; K47), (INT(J47) &lt;&gt; J47))</formula>
    </cfRule>
  </conditionalFormatting>
  <conditionalFormatting sqref="K48">
    <cfRule type="expression" dxfId="42" priority="43">
      <formula>OR((J48 &lt;&gt; K48), (INT(J48) &lt;&gt; J48))</formula>
    </cfRule>
  </conditionalFormatting>
  <conditionalFormatting sqref="K49">
    <cfRule type="expression" dxfId="43" priority="44">
      <formula>OR((J49 &lt;&gt; K49), (INT(J49) &lt;&gt; J49))</formula>
    </cfRule>
  </conditionalFormatting>
  <conditionalFormatting sqref="K50">
    <cfRule type="expression" dxfId="44" priority="45">
      <formula>OR((J50 &lt;&gt; K50), (INT(J50) &lt;&gt; J50))</formula>
    </cfRule>
  </conditionalFormatting>
  <conditionalFormatting sqref="K51">
    <cfRule type="expression" dxfId="45" priority="46">
      <formula>OR((J51 &lt;&gt; K51), (INT(J51) &lt;&gt; J51))</formula>
    </cfRule>
  </conditionalFormatting>
  <conditionalFormatting sqref="K52">
    <cfRule type="expression" dxfId="46" priority="47">
      <formula>OR((J52 &lt;&gt; K52), (INT(J52) &lt;&gt; J52))</formula>
    </cfRule>
  </conditionalFormatting>
  <conditionalFormatting sqref="K53">
    <cfRule type="expression" dxfId="47" priority="48">
      <formula>OR((J53 &lt;&gt; K53), (INT(J53) &lt;&gt; J53))</formula>
    </cfRule>
  </conditionalFormatting>
  <conditionalFormatting sqref="K54">
    <cfRule type="expression" dxfId="48" priority="49">
      <formula>OR((J54 &lt;&gt; K54), (INT(J54) &lt;&gt; J54))</formula>
    </cfRule>
  </conditionalFormatting>
  <conditionalFormatting sqref="K55">
    <cfRule type="expression" dxfId="49" priority="50">
      <formula>OR((J55 &lt;&gt; K55), (INT(J55) &lt;&gt; J55))</formula>
    </cfRule>
  </conditionalFormatting>
  <conditionalFormatting sqref="K56">
    <cfRule type="expression" dxfId="50" priority="51">
      <formula>OR((J56 &lt;&gt; K56), (INT(J56) &lt;&gt; J56))</formula>
    </cfRule>
  </conditionalFormatting>
  <conditionalFormatting sqref="K57">
    <cfRule type="expression" dxfId="51" priority="52">
      <formula>OR((J57 &lt;&gt; K57), (INT(J57) &lt;&gt; J57))</formula>
    </cfRule>
  </conditionalFormatting>
  <conditionalFormatting sqref="K58">
    <cfRule type="expression" dxfId="52" priority="53">
      <formula>OR((J58 &lt;&gt; K58), (INT(J58) &lt;&gt; J58))</formula>
    </cfRule>
  </conditionalFormatting>
  <conditionalFormatting sqref="K59">
    <cfRule type="expression" dxfId="53" priority="54">
      <formula>OR((J59 &lt;&gt; K59), (INT(J59) &lt;&gt; J59))</formula>
    </cfRule>
  </conditionalFormatting>
  <conditionalFormatting sqref="K60">
    <cfRule type="expression" dxfId="54" priority="55">
      <formula>OR((J60 &lt;&gt; K60), (INT(J60) &lt;&gt; J60))</formula>
    </cfRule>
  </conditionalFormatting>
  <conditionalFormatting sqref="K61">
    <cfRule type="expression" dxfId="55" priority="56">
      <formula>OR((J61 &lt;&gt; K61), (INT(J61) &lt;&gt; J61))</formula>
    </cfRule>
  </conditionalFormatting>
  <conditionalFormatting sqref="K62">
    <cfRule type="expression" dxfId="56" priority="57">
      <formula>OR((J62 &lt;&gt; K62), (INT(J62) &lt;&gt; J62))</formula>
    </cfRule>
  </conditionalFormatting>
  <conditionalFormatting sqref="K63">
    <cfRule type="expression" dxfId="57" priority="58">
      <formula>OR((J63 &lt;&gt; K63), (INT(J63) &lt;&gt; J63))</formula>
    </cfRule>
  </conditionalFormatting>
  <conditionalFormatting sqref="K64">
    <cfRule type="expression" dxfId="58" priority="59">
      <formula>OR((J64 &lt;&gt; K64), (INT(J64) &lt;&gt; J64))</formula>
    </cfRule>
  </conditionalFormatting>
  <conditionalFormatting sqref="K65">
    <cfRule type="expression" dxfId="59" priority="60">
      <formula>OR((J65 &lt;&gt; K65), (INT(J65) &lt;&gt; J65))</formula>
    </cfRule>
  </conditionalFormatting>
  <conditionalFormatting sqref="K66">
    <cfRule type="expression" dxfId="60" priority="61">
      <formula>OR((J66 &lt;&gt; K66), (INT(J66) &lt;&gt; J66))</formula>
    </cfRule>
  </conditionalFormatting>
  <conditionalFormatting sqref="K67">
    <cfRule type="expression" dxfId="61" priority="62">
      <formula>OR((J67 &lt;&gt; K67), (INT(J67) &lt;&gt; J67))</formula>
    </cfRule>
  </conditionalFormatting>
  <conditionalFormatting sqref="K68">
    <cfRule type="expression" dxfId="62" priority="63">
      <formula>OR((J68 &lt;&gt; K68), (INT(J68) &lt;&gt; J68))</formula>
    </cfRule>
  </conditionalFormatting>
  <conditionalFormatting sqref="K69">
    <cfRule type="expression" dxfId="63" priority="64">
      <formula>OR((J69 &lt;&gt; K69), (INT(J69) &lt;&gt; J69))</formula>
    </cfRule>
  </conditionalFormatting>
  <conditionalFormatting sqref="K70">
    <cfRule type="expression" dxfId="64" priority="65">
      <formula>OR((J70 &lt;&gt; K70), (INT(J70) &lt;&gt; J70))</formula>
    </cfRule>
  </conditionalFormatting>
  <conditionalFormatting sqref="K71">
    <cfRule type="expression" dxfId="65" priority="66">
      <formula>OR((J71 &lt;&gt; K71), (INT(J71) &lt;&gt; J71))</formula>
    </cfRule>
  </conditionalFormatting>
  <conditionalFormatting sqref="K72">
    <cfRule type="expression" dxfId="66" priority="67">
      <formula>OR((J72 &lt;&gt; K72), (INT(J72) &lt;&gt; J72))</formula>
    </cfRule>
  </conditionalFormatting>
  <conditionalFormatting sqref="K73">
    <cfRule type="expression" dxfId="67" priority="68">
      <formula>OR((J73 &lt;&gt; K73), (INT(J73) &lt;&gt; J73))</formula>
    </cfRule>
  </conditionalFormatting>
  <conditionalFormatting sqref="K74">
    <cfRule type="expression" dxfId="68" priority="69">
      <formula>OR((J74 &lt;&gt; K74), (INT(J74) &lt;&gt; J74))</formula>
    </cfRule>
  </conditionalFormatting>
  <conditionalFormatting sqref="K75">
    <cfRule type="expression" dxfId="69" priority="70">
      <formula>OR((J75 &lt;&gt; K75), (INT(J75) &lt;&gt; J75))</formula>
    </cfRule>
  </conditionalFormatting>
  <conditionalFormatting sqref="K76">
    <cfRule type="expression" dxfId="70" priority="71">
      <formula>OR((J76 &lt;&gt; K76), (INT(J76) &lt;&gt; J76))</formula>
    </cfRule>
  </conditionalFormatting>
  <conditionalFormatting sqref="K77">
    <cfRule type="expression" dxfId="71" priority="72">
      <formula>OR((J77 &lt;&gt; K77), (INT(J77) &lt;&gt; J77))</formula>
    </cfRule>
  </conditionalFormatting>
  <conditionalFormatting sqref="K78">
    <cfRule type="expression" dxfId="72" priority="73">
      <formula>OR((J78 &lt;&gt; K78), (INT(J78) &lt;&gt; J78))</formula>
    </cfRule>
  </conditionalFormatting>
  <conditionalFormatting sqref="K79">
    <cfRule type="expression" dxfId="73" priority="74">
      <formula>OR((J79 &lt;&gt; K79), (INT(J79) &lt;&gt; J79))</formula>
    </cfRule>
  </conditionalFormatting>
  <conditionalFormatting sqref="K80">
    <cfRule type="expression" dxfId="74" priority="75">
      <formula>OR((J80 &lt;&gt; K80), (INT(J80) &lt;&gt; J80))</formula>
    </cfRule>
  </conditionalFormatting>
  <conditionalFormatting sqref="K81">
    <cfRule type="expression" dxfId="75" priority="76">
      <formula>OR((J81 &lt;&gt; K81), (INT(J81) &lt;&gt; J81))</formula>
    </cfRule>
  </conditionalFormatting>
  <conditionalFormatting sqref="K82">
    <cfRule type="expression" dxfId="76" priority="77">
      <formula>OR((J82 &lt;&gt; K82), (INT(J82) &lt;&gt; J82))</formula>
    </cfRule>
  </conditionalFormatting>
  <conditionalFormatting sqref="K83">
    <cfRule type="expression" dxfId="77" priority="78">
      <formula>OR((J83 &lt;&gt; K83), (INT(J83) &lt;&gt; J83))</formula>
    </cfRule>
  </conditionalFormatting>
  <conditionalFormatting sqref="K84">
    <cfRule type="expression" dxfId="78" priority="79">
      <formula>OR((J84 &lt;&gt; K84), (INT(J84) &lt;&gt; J84))</formula>
    </cfRule>
  </conditionalFormatting>
  <conditionalFormatting sqref="K85">
    <cfRule type="expression" dxfId="79" priority="80">
      <formula>OR((J85 &lt;&gt; K85), (INT(J85) &lt;&gt; J85))</formula>
    </cfRule>
  </conditionalFormatting>
  <conditionalFormatting sqref="K86">
    <cfRule type="expression" dxfId="80" priority="81">
      <formula>OR((J86 &lt;&gt; K86), (INT(J86) &lt;&gt; J86))</formula>
    </cfRule>
  </conditionalFormatting>
  <conditionalFormatting sqref="K87">
    <cfRule type="expression" dxfId="81" priority="82">
      <formula>OR((J87 &lt;&gt; K87), (INT(J87) &lt;&gt; J87))</formula>
    </cfRule>
  </conditionalFormatting>
  <conditionalFormatting sqref="K88">
    <cfRule type="expression" dxfId="82" priority="83">
      <formula>OR((J88 &lt;&gt; K88), (INT(J88) &lt;&gt; J88))</formula>
    </cfRule>
  </conditionalFormatting>
  <conditionalFormatting sqref="K89">
    <cfRule type="expression" dxfId="83" priority="84">
      <formula>OR((J89 &lt;&gt; K89), (INT(J89) &lt;&gt; J89))</formula>
    </cfRule>
  </conditionalFormatting>
  <conditionalFormatting sqref="K90">
    <cfRule type="expression" dxfId="84" priority="85">
      <formula>OR((J90 &lt;&gt; K90), (INT(J90) &lt;&gt; J90))</formula>
    </cfRule>
  </conditionalFormatting>
  <conditionalFormatting sqref="K91">
    <cfRule type="expression" dxfId="85" priority="86">
      <formula>OR((J91 &lt;&gt; K91), (INT(J91) &lt;&gt; J91))</formula>
    </cfRule>
  </conditionalFormatting>
  <conditionalFormatting sqref="K92">
    <cfRule type="expression" dxfId="86" priority="87">
      <formula>OR((J92 &lt;&gt; K92), (INT(J92) &lt;&gt; J92))</formula>
    </cfRule>
  </conditionalFormatting>
  <conditionalFormatting sqref="K93">
    <cfRule type="expression" dxfId="87" priority="88">
      <formula>OR((J93 &lt;&gt; K93), (INT(J93) &lt;&gt; J93))</formula>
    </cfRule>
  </conditionalFormatting>
  <conditionalFormatting sqref="K94">
    <cfRule type="expression" dxfId="88" priority="89">
      <formula>OR((J94 &lt;&gt; K94), (INT(J94) &lt;&gt; J94))</formula>
    </cfRule>
  </conditionalFormatting>
  <conditionalFormatting sqref="K95">
    <cfRule type="expression" dxfId="89" priority="90">
      <formula>OR((J95 &lt;&gt; K95), (INT(J95) &lt;&gt; J95))</formula>
    </cfRule>
  </conditionalFormatting>
  <conditionalFormatting sqref="K96">
    <cfRule type="expression" dxfId="90" priority="91">
      <formula>OR((J96 &lt;&gt; K96), (INT(J96) &lt;&gt; J96))</formula>
    </cfRule>
  </conditionalFormatting>
  <conditionalFormatting sqref="K97">
    <cfRule type="expression" dxfId="91" priority="92">
      <formula>OR((J97 &lt;&gt; K97), (INT(J97) &lt;&gt; J97))</formula>
    </cfRule>
  </conditionalFormatting>
  <conditionalFormatting sqref="K98">
    <cfRule type="expression" dxfId="92" priority="93">
      <formula>OR((J98 &lt;&gt; K98), (INT(J98) &lt;&gt; J98))</formula>
    </cfRule>
  </conditionalFormatting>
  <conditionalFormatting sqref="K99">
    <cfRule type="expression" dxfId="93" priority="94">
      <formula>OR((J99 &lt;&gt; K99), (INT(J99) &lt;&gt; J99))</formula>
    </cfRule>
  </conditionalFormatting>
  <conditionalFormatting sqref="K100">
    <cfRule type="expression" dxfId="94" priority="95">
      <formula>OR((J100 &lt;&gt; K100), (INT(J100) &lt;&gt; J100))</formula>
    </cfRule>
  </conditionalFormatting>
  <conditionalFormatting sqref="K101">
    <cfRule type="expression" dxfId="95" priority="96">
      <formula>OR((J101 &lt;&gt; K101), (INT(J101) &lt;&gt; J101))</formula>
    </cfRule>
  </conditionalFormatting>
  <conditionalFormatting sqref="K102">
    <cfRule type="expression" dxfId="96" priority="97">
      <formula>OR((J102 &lt;&gt; K102), (INT(J102) &lt;&gt; J102))</formula>
    </cfRule>
  </conditionalFormatting>
  <conditionalFormatting sqref="K103">
    <cfRule type="expression" dxfId="97" priority="98">
      <formula>OR((J103 &lt;&gt; K103), (INT(J103) &lt;&gt; J103))</formula>
    </cfRule>
  </conditionalFormatting>
  <conditionalFormatting sqref="K104">
    <cfRule type="expression" dxfId="98" priority="99">
      <formula>OR((J104 &lt;&gt; K104), (INT(J104) &lt;&gt; J104))</formula>
    </cfRule>
  </conditionalFormatting>
  <conditionalFormatting sqref="K105">
    <cfRule type="expression" dxfId="99" priority="100">
      <formula>OR((J105 &lt;&gt; K105), (INT(J105) &lt;&gt; J105))</formula>
    </cfRule>
  </conditionalFormatting>
  <conditionalFormatting sqref="K106">
    <cfRule type="expression" dxfId="100" priority="101">
      <formula>OR((J106 &lt;&gt; K106), (INT(J106) &lt;&gt; J106))</formula>
    </cfRule>
  </conditionalFormatting>
  <conditionalFormatting sqref="K107">
    <cfRule type="expression" dxfId="101" priority="102">
      <formula>OR((J107 &lt;&gt; K107), (INT(J107) &lt;&gt; J107))</formula>
    </cfRule>
  </conditionalFormatting>
  <conditionalFormatting sqref="K108">
    <cfRule type="expression" dxfId="102" priority="103">
      <formula>OR((J108 &lt;&gt; K108), (INT(J108) &lt;&gt; J108))</formula>
    </cfRule>
  </conditionalFormatting>
  <conditionalFormatting sqref="K109">
    <cfRule type="expression" dxfId="103" priority="104">
      <formula>OR((J109 &lt;&gt; K109), (INT(J109) &lt;&gt; J109))</formula>
    </cfRule>
  </conditionalFormatting>
  <conditionalFormatting sqref="K110">
    <cfRule type="expression" dxfId="104" priority="105">
      <formula>OR((J110 &lt;&gt; K110), (INT(J110) &lt;&gt; J110))</formula>
    </cfRule>
  </conditionalFormatting>
  <conditionalFormatting sqref="K111">
    <cfRule type="expression" dxfId="105" priority="106">
      <formula>OR((J111 &lt;&gt; K111), (INT(J111) &lt;&gt; J111))</formula>
    </cfRule>
  </conditionalFormatting>
  <conditionalFormatting sqref="K112">
    <cfRule type="expression" dxfId="106" priority="107">
      <formula>OR((J112 &lt;&gt; K112), (INT(J112) &lt;&gt; J112))</formula>
    </cfRule>
  </conditionalFormatting>
  <conditionalFormatting sqref="K113">
    <cfRule type="expression" dxfId="107" priority="108">
      <formula>OR((J113 &lt;&gt; K113), (INT(J113) &lt;&gt; J113))</formula>
    </cfRule>
  </conditionalFormatting>
  <conditionalFormatting sqref="K114">
    <cfRule type="expression" dxfId="108" priority="109">
      <formula>OR((J114 &lt;&gt; K114), (INT(J114) &lt;&gt; J114))</formula>
    </cfRule>
  </conditionalFormatting>
  <conditionalFormatting sqref="K115">
    <cfRule type="expression" dxfId="109" priority="110">
      <formula>OR((J115 &lt;&gt; K115), (INT(J115) &lt;&gt; J115))</formula>
    </cfRule>
  </conditionalFormatting>
  <conditionalFormatting sqref="K116">
    <cfRule type="expression" dxfId="110" priority="111">
      <formula>OR((J116 &lt;&gt; K116), (INT(J116) &lt;&gt; J116))</formula>
    </cfRule>
  </conditionalFormatting>
  <conditionalFormatting sqref="K117">
    <cfRule type="expression" dxfId="111" priority="112">
      <formula>OR((J117 &lt;&gt; K117), (INT(J117) &lt;&gt; J117))</formula>
    </cfRule>
  </conditionalFormatting>
  <conditionalFormatting sqref="K118">
    <cfRule type="expression" dxfId="112" priority="113">
      <formula>OR((J118 &lt;&gt; K118), (INT(J118) &lt;&gt; J118))</formula>
    </cfRule>
  </conditionalFormatting>
  <dataValidations count="3">
    <dataValidation type="whole" operator="between" sqref="M3" allowBlank="true" errorStyle="stop" showErrorMessage="true" errorTitle="Validation error" error="Enter a whole number between 1 and 25">
      <formula1>1</formula1>
      <formula2>25</formula2>
    </dataValidation>
    <dataValidation type="whole" operator="greaterThanOrEqual" sqref="M6:M119 N6:N119 O6:O119 P6:P119 Q6:Q119 R6:R119 S6:S119 T6:T119 U6:U119 V6:V119 W6:W119 X6:X119 Y6:Y119 Z6:Z119 AA6:AA119 AB6:AB119 AC6:AC119 AD6:AD119 AE6:AE119 AF6:AF119 AG6:AG119 AH6:AH119 AI6:AI119 AJ6:AJ119 AK6:AK119" allowBlank="true" errorStyle="stop" showErrorMessage="true" errorTitle="Validation error" error="Enter a whole number greater than or equal to 0">
      <formula1>0</formula1>
    </dataValidation>
    <dataValidation type="decimal" operator="greaterThan" sqref="M121:M124 N121:N124 O121:O124 P121:P124 Q121:Q124 R121:R124 S121:S124 T121:T124 U121:U124 V121:V124 W121:W124 X121:X124 Y121:Y124 Z121:Z124 AA121:AA124 AB121:AB124 AC121:AC124 AD121:AD124 AE121:AE124 AF121:AF124 AG121:AG124 AH121:AH124 AI121:AI124 AJ121:AJ124 AK121:AK124" allowBlank="true" errorStyle="stop" showErrorMessage="true" errorTitle="Validation error" error="Enter a number greater than 0">
      <formula1>0.0</formula1>
    </dataValidation>
  </dataValidations>
  <pageMargins bottom="0.75" footer="0.3" header="0.3" left="0.7" right="0.7" top="0.75"/>
</worksheet>
</file>

<file path=xl/worksheets/sheet3.xml><?xml version="1.0" encoding="utf-8"?>
<worksheet xmlns="http://schemas.openxmlformats.org/spreadsheetml/2006/main">
  <dimension ref="A1:B6"/>
  <sheetViews>
    <sheetView workbookViewId="0"/>
  </sheetViews>
  <sheetFormatPr defaultRowHeight="15.0"/>
  <cols>
    <col min="1" max="1" width="25.0" customWidth="true"/>
    <col min="2" max="2" width="25.0" customWidth="true"/>
  </cols>
  <sheetData>
    <row r="1">
      <c r="A1" t="s" s="130">
        <v>598</v>
      </c>
      <c r="B1" t="s" s="131">
        <v>599</v>
      </c>
    </row>
    <row r="2">
      <c r="A2" t="s" s="132">
        <v>600</v>
      </c>
      <c r="B2" t="s" s="133">
        <v>601</v>
      </c>
    </row>
    <row r="3">
      <c r="A3" t="s" s="134">
        <v>602</v>
      </c>
      <c r="B3" t="s" s="135">
        <v>603</v>
      </c>
    </row>
    <row r="4">
      <c r="A4" t="s" s="136">
        <v>604</v>
      </c>
      <c r="B4" t="s" s="137">
        <v>605</v>
      </c>
    </row>
    <row r="5">
      <c r="A5" t="s" s="138">
        <v>606</v>
      </c>
      <c r="B5" t="n" s="139">
        <v>1.0</v>
      </c>
    </row>
    <row r="6"/>
  </sheetData>
  <sheetProtection password="DFB5" sheet="true" scenarios="true" objects="true"/>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2025-03-12T07:36:06Z</dcterms:created>
  <dc:creator>Apache POI</dc:creator>
</cp:coreProperties>
</file>