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Instructions" r:id="rId3" sheetId="1"/>
    <sheet name="Box packing information" r:id="rId4" sheetId="2"/>
    <sheet name="Metadata" r:id="rId5" sheetId="3"/>
  </sheets>
</workbook>
</file>

<file path=xl/sharedStrings.xml><?xml version="1.0" encoding="utf-8"?>
<sst xmlns="http://schemas.openxmlformats.org/spreadsheetml/2006/main" count="615" uniqueCount="362">
  <si>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</si>
  <si>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</si>
  <si>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</si>
  <si>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</si>
  <si>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</si>
  <si>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</si>
  <si>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</si>
  <si>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</si>
  <si>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</si>
  <si>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Provide the box details for this pack group below. Please see the instructions sheet if you have questions.</t>
  </si>
  <si>
    <t>Pack group: 1</t>
  </si>
  <si>
    <t>pge7e7292d-0c8c-4e0f-93ea-c604f1737291</t>
  </si>
  <si>
    <t>Total SKUs: 64 (288 units)</t>
  </si>
  <si>
    <t>Total box count:</t>
  </si>
  <si>
    <t>SKU</t>
  </si>
  <si>
    <t xml:space="preserve">Product title </t>
  </si>
  <si>
    <t>Id</t>
  </si>
  <si>
    <t>ASIN</t>
  </si>
  <si>
    <t>FNSKU</t>
  </si>
  <si>
    <t>Condition</t>
  </si>
  <si>
    <t>Prep type</t>
  </si>
  <si>
    <t>Who preps units?</t>
  </si>
  <si>
    <t>Who labels units?</t>
  </si>
  <si>
    <t>Expected quantity</t>
  </si>
  <si>
    <t>Boxed quantity</t>
  </si>
  <si>
    <t>CA-WmnsRedRglnSHSSlv-M</t>
  </si>
  <si>
    <t>Decrum Red &amp; Black Womans Raglan Tees - Baseball T-Shirts for Womens | [40004023] Red &amp; Blk Shs, M</t>
  </si>
  <si>
    <t>pkdb7ad5b6-ad52-416b-bb38-019a0378e467</t>
  </si>
  <si>
    <t>B095Y6TRBB</t>
  </si>
  <si>
    <t>X002WVA0Y7</t>
  </si>
  <si>
    <t>NewItem</t>
  </si>
  <si>
    <t>Labelling,Poly bagging</t>
  </si>
  <si>
    <t>By seller</t>
  </si>
  <si>
    <t>CA-WmnsRedRglnSHSSlv-XL</t>
  </si>
  <si>
    <t>Decrum Red &amp; Black Women Baseball Shirts - Adult Raglan T-Shirt Womens | [40004025] Red &amp; Blk Shs, XL</t>
  </si>
  <si>
    <t>pkd7fc37bb-b36d-49df-933a-03b0e6a3fba6</t>
  </si>
  <si>
    <t>B095Y76D39</t>
  </si>
  <si>
    <t>X002WVA0Z1</t>
  </si>
  <si>
    <t>CAD-BabyFaceBlkNw-L</t>
  </si>
  <si>
    <t>Decrum Womens Black Maternity T Shirt - Maternity Graphic Tees for Women | [40022014-AF] Baby Face Black MTS, L</t>
  </si>
  <si>
    <t>pk31e81e0e-bbf0-402c-bf3c-f10699d9fb85</t>
  </si>
  <si>
    <t>B0BCQ8MLQG</t>
  </si>
  <si>
    <t>X003DP0HU3</t>
  </si>
  <si>
    <t>CAD-BabyMadeMeEatBlk-2XL</t>
  </si>
  <si>
    <t>Decrum Black Baby Made Me Eat It Maternity Tshirts for Women | [40022016-AE] Baby Made Me Eat Black MTS, 2XL</t>
  </si>
  <si>
    <t>pk7f9ba1d7-5d33-4ce1-b8c4-af485226c16c</t>
  </si>
  <si>
    <t>B098K7VZBS</t>
  </si>
  <si>
    <t>X002Y1SZ0V</t>
  </si>
  <si>
    <t>CAD-Blk&amp;WhtePlnVrsty-M</t>
  </si>
  <si>
    <t>Decrum Mens Bomber Jackets - Casual Varsity Jacket Men | [40020173] Plain Black And White, M</t>
  </si>
  <si>
    <t>pk2670f0b7-6d8d-40e4-ac31-d75c4fc3369c</t>
  </si>
  <si>
    <t>B0CVHBF4FD</t>
  </si>
  <si>
    <t>X0044QQOP7</t>
  </si>
  <si>
    <t>CAD-BstAntEvrBlk-M</t>
  </si>
  <si>
    <t>Decrum Black Women Graphic Auntie Tshirt - Bae Shirt Best Aunt Ever | [40021013-AG] BAE Black, M</t>
  </si>
  <si>
    <t>pk54c2b6a6-c25a-4857-bdfb-c0eac1aa542e</t>
  </si>
  <si>
    <t>B098JT59Y2</t>
  </si>
  <si>
    <t>X002Y1N6EL</t>
  </si>
  <si>
    <t>CAD-BstAntEvrHtrPnk-2XL</t>
  </si>
  <si>
    <t>Decrum Pink Auntie Tshirts for Women - BAE Best Aunt Ever Shirts | [40021206-AG] BAE Heather Pink, 2XL</t>
  </si>
  <si>
    <t>pk6a34dc41-7f5c-4df2-9567-ada28b290340</t>
  </si>
  <si>
    <t>B0C5CX9XHT</t>
  </si>
  <si>
    <t>X003TO4S67</t>
  </si>
  <si>
    <t>CAD-BstAntEvrHtrPnk-L</t>
  </si>
  <si>
    <t>Decrum Pink Best Auntie Ever Shirts Womens - Best Aunt Ever Gifts | [40021204-AG] BAE Heather Pink, L</t>
  </si>
  <si>
    <t>pk4d15c5a2-ed49-490b-8be1-2060febadf1f</t>
  </si>
  <si>
    <t>B0C5CZ1334</t>
  </si>
  <si>
    <t>X003TOPOID</t>
  </si>
  <si>
    <t>CAD-ComingSoonRed-2XL</t>
  </si>
  <si>
    <t>Decrum Womens Red Maternity T Shirt - Pregnancy Shirts | [40022026-AK] Coming Soon Red,2XL</t>
  </si>
  <si>
    <t>pk123ef823-ad82-4ab4-a048-4f979f225920</t>
  </si>
  <si>
    <t>B098K9JVX5</t>
  </si>
  <si>
    <t>X002Y1QBNJ</t>
  </si>
  <si>
    <t>CAD-ComingSoonRed-M</t>
  </si>
  <si>
    <t>Decrum Red Womens Pregnancy Shirt - Maternity Tee Shirts | [40022023-AK] Coming Soon Red, M</t>
  </si>
  <si>
    <t>pkf75f0891-5cba-4015-8c99-99f527d45366</t>
  </si>
  <si>
    <t>B098K8DDGQ</t>
  </si>
  <si>
    <t>X002Y1QBKR</t>
  </si>
  <si>
    <t>CAD-Heart&amp;FootHtrPnkSHS-M</t>
  </si>
  <si>
    <t>Decrum Pink Maternity Shirts for Women - Robe Maternité Pregnancy Shirt | [40022203-AM] Heart &amp; Foot Heather Pink MTS, M</t>
  </si>
  <si>
    <t>pk1163f2ae-6c13-45dd-ac04-4994ddad6c46</t>
  </si>
  <si>
    <t>B0C5T112KK</t>
  </si>
  <si>
    <t>X003TVESIX</t>
  </si>
  <si>
    <t>CAD-Heart&amp;FootRedNw-L</t>
  </si>
  <si>
    <t>Red Maternity Graphic Tees - Pregnancy Shirts for Womens | [40022024-AM] Heart &amp; Foot Red LGS, L</t>
  </si>
  <si>
    <t>pk2a2d5c72-f475-4a78-a287-7fef9f8d2f30</t>
  </si>
  <si>
    <t>B0B4JMZ2P3</t>
  </si>
  <si>
    <t>X003AFSQLD</t>
  </si>
  <si>
    <t>CAD-KickingMeBlk-XL</t>
  </si>
  <si>
    <t>Decrum Black Maternity Graphic Tees - Pregnant Shirts for Women | [40022015-BL] Kicking Me Black, XL</t>
  </si>
  <si>
    <t>pkdd84bac1-2436-43fc-8c6d-27c3653ea924</t>
  </si>
  <si>
    <t>B098K8SQKL</t>
  </si>
  <si>
    <t>X002Y1QBIJ</t>
  </si>
  <si>
    <t>CAD-KickingMeRed-2XL</t>
  </si>
  <si>
    <t>Decrum Red Maternity Tee Shirts - Funny Maternity Shirts for Women | [40022026-BL] Kicking Me Red,2XL</t>
  </si>
  <si>
    <t>pkf23ea8bf-8053-431d-af23-ab549837f311</t>
  </si>
  <si>
    <t>B098K6Y83H</t>
  </si>
  <si>
    <t>X002Y1UUAT</t>
  </si>
  <si>
    <t>CAD-LGSMnsVNeckSet15-2XL</t>
  </si>
  <si>
    <t>Decrum V Neck Long Sleeve Mens Tshirts Multipack - Soft Comfortable Full Sleeves T Shirts for Men Pack | [4BUN00156] LGS MensV Set 15, 2XL</t>
  </si>
  <si>
    <t>pkf2313eda-b83c-461a-8f9a-66faf830672c</t>
  </si>
  <si>
    <t>B0BVW6P4YB</t>
  </si>
  <si>
    <t>X003TX1Q3V</t>
  </si>
  <si>
    <t>CAD-LGSMnsVNeckSet7-M</t>
  </si>
  <si>
    <t>Decrum V Neck Long Sleeve Mens Tshirts Multipack - Soft Comfortable Full Sleeves Pack of Shirts for Men | [4BUN00073] LGS MensV Set 7, M</t>
  </si>
  <si>
    <t>pk66eec611-54b9-4407-9a4e-6963115e42c1</t>
  </si>
  <si>
    <t>B0CV521GJH</t>
  </si>
  <si>
    <t>X0044M3T1X</t>
  </si>
  <si>
    <t>CAD-LgsRndNckNvyBluNw-S</t>
  </si>
  <si>
    <t>Decrum Navy Blue Long Sleeve Shirts - Full Sleeve T Shirt Men | [40008092] Navy Blue LGS Plain, S</t>
  </si>
  <si>
    <t>pk4062d672-2317-4429-8519-1c49b2b9b83b</t>
  </si>
  <si>
    <t>B0BQRKCWGH</t>
  </si>
  <si>
    <t>X003KSWOI1</t>
  </si>
  <si>
    <t>CAD-MDrunkBlkNw-XL</t>
  </si>
  <si>
    <t>Graphic Tee Men - Mens Sarcastic T-Shirts Funny | [40007015-AC] are You Drunk, XL</t>
  </si>
  <si>
    <t>pkb39bd9c3-bee1-4e0e-beaf-5fdf9a7024b4</t>
  </si>
  <si>
    <t>B0DDXDJG14</t>
  </si>
  <si>
    <t>X004DA92GH</t>
  </si>
  <si>
    <t>CAD-MLgsStrpBseblRglnChrGry-M</t>
  </si>
  <si>
    <t>Decrum Charcoal Grey and Black Raglan Shirt Men - Soft Sports Jersey Long Sleeve Baseball Shirts for Men | [40042053] Grey &amp; Black Striped Raglan, M</t>
  </si>
  <si>
    <t>pk2e76ac77-f868-4caa-ba14-3dff537ff0ea</t>
  </si>
  <si>
    <t>B0CVN6YCG8</t>
  </si>
  <si>
    <t>X00489CN3H</t>
  </si>
  <si>
    <t>CAD-MLgsStrpBseblRglnMaron-M</t>
  </si>
  <si>
    <t>Decrum Maroon and Black Raglan Shirt Men - Soft Sports Jersey Long Sleeve Baseball Shirts for Men | [40042063] Maroon &amp; Black Striped Raglan, M</t>
  </si>
  <si>
    <t>pk3008292c-549c-4f8d-957f-4d9aa447ec55</t>
  </si>
  <si>
    <t>B0CVN4996L</t>
  </si>
  <si>
    <t>X00489CN7N</t>
  </si>
  <si>
    <t>CAD-MLgsTwStpdRngBlkGry-2XL</t>
  </si>
  <si>
    <t>Decrum Black and Grey Mens Long Sleeve Shirts - Fashion Ringer Tshirt Black Long Sleeves Shirt Men | [40044016] 2 Stripes Black and Grey, 2XL</t>
  </si>
  <si>
    <t>pk48c58f56-854d-47d7-b969-d4670265bae6</t>
  </si>
  <si>
    <t>B0CV5NT42W</t>
  </si>
  <si>
    <t>X0044M8RXX</t>
  </si>
  <si>
    <t>CAD-MLgsTwStpdRngBlkGry-M</t>
  </si>
  <si>
    <t>Decrum Black and Grey Mens Long Sleeve Shirts - Ringer Tees | [40044013] 2 Stripes Black and Grey, M</t>
  </si>
  <si>
    <t>pk47e38559-5d32-4069-abb7-6d06dd8e04fb</t>
  </si>
  <si>
    <t>B0CV5PR2CW</t>
  </si>
  <si>
    <t>X0044MC7GL</t>
  </si>
  <si>
    <t>CAD-MLgsTwStpdRngChrclBlk-M</t>
  </si>
  <si>
    <t>Decrum Charcoal and Black Long Sleeve Grey Shirt - Cotton Full Sleeve Shirts for Men | [40044053] 2 Stripes Charcoal and Black, M</t>
  </si>
  <si>
    <t>pk3a78831a-fd05-4a8f-929d-a2507518e5b0</t>
  </si>
  <si>
    <t>B0CV5RQCL4</t>
  </si>
  <si>
    <t>X0044M4Q8N</t>
  </si>
  <si>
    <t>CAD-MLgsTwStpdRngChrclBlk-S</t>
  </si>
  <si>
    <t>Decrum Charcoal and Black Ringer Long Sleeve Shirt - Full Sleeve T Shirts Men | [40044052] 2 Stripes Charcoal and Black, S</t>
  </si>
  <si>
    <t>pk796b1d42-97e3-4d5c-9969-c102efa72d7c</t>
  </si>
  <si>
    <t>B0CV5QH4XQ</t>
  </si>
  <si>
    <t>X0044MC64T</t>
  </si>
  <si>
    <t>CAD-MLgsTwStpdRngHtrGryBlk-L</t>
  </si>
  <si>
    <t>Decrum Grey Mens Long Sleeve Tshirts - Grey Ringer Tee | [40044044] 2 Stripes Heather Grey and Black, L</t>
  </si>
  <si>
    <t>pkdb2e8e29-ab8e-469b-a324-ff7739cad4cc</t>
  </si>
  <si>
    <t>B0CV5PF4ND</t>
  </si>
  <si>
    <t>X0044M5ZGZ</t>
  </si>
  <si>
    <t>CAD-MLgsTwStpdRngHtrGryBlk-M</t>
  </si>
  <si>
    <t>Decrum Mens Grey Long Sleeve Shirt - Full Sleeve Crewneck Ringer Style | [40044043] 2 Stripes Heather Grey and Black, M</t>
  </si>
  <si>
    <t>pkc55c8c63-81e0-4ac1-8901-7f8fd8960d00</t>
  </si>
  <si>
    <t>B0CV5Q2XFT</t>
  </si>
  <si>
    <t>X0044M8S69</t>
  </si>
  <si>
    <t>CAD-MLgsTwStpdRngMaronBlk-2XL</t>
  </si>
  <si>
    <t>Decrum Maroon and Black Mens Long Sleeve T Shirts - Ringer Tshirt | [40044066] 2 Stripes Maroon and Black, 2XL</t>
  </si>
  <si>
    <t>pk05ca3a32-969b-4acc-8f27-fc1bdb14bc38</t>
  </si>
  <si>
    <t>B0CV5PVK5W</t>
  </si>
  <si>
    <t>X0044M92X7</t>
  </si>
  <si>
    <t>CAD-MYlw&amp;NvyBluPlnVrstyNw-XL</t>
  </si>
  <si>
    <t>Decrum Mens Letterman Jackets - Trendy Varsity Fleece Jacket Men | [40039085] Plain Yellow Sleeves, XL</t>
  </si>
  <si>
    <t>pk76150ef7-80df-47f2-9af6-d9c81877e667</t>
  </si>
  <si>
    <t>B0CVF1HL5R</t>
  </si>
  <si>
    <t>X0044PIDHP</t>
  </si>
  <si>
    <t>CAD-MnsPlnHodVrstyBlk&amp;Yelw-2XL</t>
  </si>
  <si>
    <t>Black And Yellow Hooded Varsity Jacket Men - High School Bomber Style Baseball Jackets for Men | [40071086] Plain Yellow Sleeve, 2XL</t>
  </si>
  <si>
    <t>pk72c30b3f-1b1e-45cd-81ee-478a51b43420</t>
  </si>
  <si>
    <t>B0CVL5WHHK</t>
  </si>
  <si>
    <t>X0045PFAKR</t>
  </si>
  <si>
    <t>CAD-MnsPlnHodVrstyBlk&amp;Yelw-L</t>
  </si>
  <si>
    <t>Black And Yellow Hooded Varsity Jacket Men - Baseball Bomber Jacket With Hood | [40071084] Plain Yellow Sleeve, L</t>
  </si>
  <si>
    <t>pk9bc02bb9-acf5-4d37-8edc-b97bbdceb7be</t>
  </si>
  <si>
    <t>B0CVKXVHY7</t>
  </si>
  <si>
    <t>X0045PFAK7</t>
  </si>
  <si>
    <t>CAD-MnsRglnMrn&amp;ChrLGS-M</t>
  </si>
  <si>
    <t>Decrum Raglan Shirt Men - Soft Sports Jersey Long Sleeve Shirts for Men | [40059063] Maroon &amp; Charcoal Rgln Men, M</t>
  </si>
  <si>
    <t>pk6164b9e7-3c18-4562-9188-8e3aeefcd95c</t>
  </si>
  <si>
    <t>B0C1SV637X</t>
  </si>
  <si>
    <t>X003TX6ODD</t>
  </si>
  <si>
    <t>CAD-MomsFavMnsBlk-2XL</t>
  </si>
  <si>
    <t>Decrum Black Mens Graphic T Shirts - Funny Tshirts Men | [40007016-AO] Mom Favrite Mens Black, 2XL</t>
  </si>
  <si>
    <t>pkb5a042fa-d46b-421a-a00d-10c6539047da</t>
  </si>
  <si>
    <t>B09967PT26</t>
  </si>
  <si>
    <t>X002YDYUET</t>
  </si>
  <si>
    <t>CAD-MomsFavMnsBlk-M</t>
  </si>
  <si>
    <t>Decrum Man Black Funny T Shirts for Men - Graphic Tees for Men | [40007013-AO] Mom Favrite Mens Black, M</t>
  </si>
  <si>
    <t>pkc0b44e13-7f0c-47b8-86ce-258cefee1fd9</t>
  </si>
  <si>
    <t>B0996679CZ</t>
  </si>
  <si>
    <t>X002YDZ2PZ</t>
  </si>
  <si>
    <t>CAD-MomsFavMnsBlk-XL</t>
  </si>
  <si>
    <t>Decrum Black Mens Sibling T Shirts - Im Moms Favorite Shirt | [40007015-AO] Mom Favrite Mens Black, XL</t>
  </si>
  <si>
    <t>pk0f56d534-09db-4695-9483-fcdc2016dbad</t>
  </si>
  <si>
    <t>B099669S3M</t>
  </si>
  <si>
    <t>X002YDUCJV</t>
  </si>
  <si>
    <t>CAD-MomsFavMnsRedNw-XL</t>
  </si>
  <si>
    <t>Decrum Red Slom Fit Mens Sibling T Shirts - Im Moms Favorite Shirt | [40007025-AO] Mom Favrite Mens Red, XL</t>
  </si>
  <si>
    <t>pkf8269ddd-1f17-48e1-9370-a50060d2ea00</t>
  </si>
  <si>
    <t>B0C4PJ29SS</t>
  </si>
  <si>
    <t>X003TEKEU1</t>
  </si>
  <si>
    <t>CAD-MomsFavRed-M</t>
  </si>
  <si>
    <t>Decrum Red Funny Graphic Tees for Women - Graphic Tops Women | [40021023-AO] Mom Favrite Red, M</t>
  </si>
  <si>
    <t>pk7b286b25-4655-40f9-b9c3-e3090510c776</t>
  </si>
  <si>
    <t>B098J7B8YD</t>
  </si>
  <si>
    <t>X002Y1A9IH</t>
  </si>
  <si>
    <t>CAD-PlnVNckLgsBlk-3XL</t>
  </si>
  <si>
    <t>Decrum Black Mens Long Sleeve V-Neck T-Shirt Adult | [40001017] Black LGS Vneck Plain, 3XL</t>
  </si>
  <si>
    <t>pk0ff868d6-cd76-4989-b8fa-b6254469f859</t>
  </si>
  <si>
    <t>B0C16YPZZP</t>
  </si>
  <si>
    <t>X003RVX629</t>
  </si>
  <si>
    <t>CAD-PlnVNckLgsBrwn-3XL</t>
  </si>
  <si>
    <t>Decrum Men Brown Full Sleeve Mens V Neck T Shirts - Long Sleeve Tee Shirts for Men | [40001197] Brown LGS Vneck Plain, 3XL</t>
  </si>
  <si>
    <t>pk69d2c926-8aa4-4f61-bd78-d05b3f69b01f</t>
  </si>
  <si>
    <t>B0C5HT8P8F</t>
  </si>
  <si>
    <t>X003TQ7RP9</t>
  </si>
  <si>
    <t>CAD-PlnVNckLgsMltGren-2XL</t>
  </si>
  <si>
    <t>Decrum Mens Green Long Sleeve Shirt - Mens Long Sleeve V Neck T Shirts | [40001166] Military Green LGS Vneck Plain, 2XL</t>
  </si>
  <si>
    <t>pkdbb3f72b-60cc-404d-87b1-2cf2b8b281a5</t>
  </si>
  <si>
    <t>B0C5HNFR8W</t>
  </si>
  <si>
    <t>X003TQ4D7J</t>
  </si>
  <si>
    <t>CAD-PlnVNckLgsMltGren-XL</t>
  </si>
  <si>
    <t>Decrum Green Long Sleeve V Neck T Shirt Men - Long Sleeve Tee Shirts for Men | [40001165] Military Green LGS Vneck Plain, XL</t>
  </si>
  <si>
    <t>pk0e2001d7-23d0-4315-a811-42b2ccc663f7</t>
  </si>
  <si>
    <t>B0C5HXDGFR</t>
  </si>
  <si>
    <t>X003TQ7RKJ</t>
  </si>
  <si>
    <t>CAD-PlnVNckLgsWhte-S</t>
  </si>
  <si>
    <t>Decrum Long Sleeve White Shirt - Long Sleeve Undershirt Men | [40001172] White LGS Vneck Plain, S</t>
  </si>
  <si>
    <t>pkfeceb62d-e42f-4cb4-8611-99caeee3233f</t>
  </si>
  <si>
    <t>B0C5HSVZR1</t>
  </si>
  <si>
    <t>X003TQ7PBZ</t>
  </si>
  <si>
    <t>CAD-RaglnLGSHthrGry&amp;DBlue-S</t>
  </si>
  <si>
    <t>Decrum Gray and Blue Soft Cotton Baseball Shirt Jersey Mens Raglan Tee Shirts Men | [40127212] Hethr Grey &amp; Blue Rgln Men, S</t>
  </si>
  <si>
    <t>pk5435b613-4529-4b0f-a95b-c65dd9b8fa8b</t>
  </si>
  <si>
    <t>B0DVLMK367</t>
  </si>
  <si>
    <t>X004K14ILN</t>
  </si>
  <si>
    <t>CAD-RaglnLGSHthrGry&amp;DBlue-XL</t>
  </si>
  <si>
    <t>Decrum Grey and Blue Soft Cotton Jersey Long Sleeve Raglan Shirt Men Basebal Tee | [40127215] Hethr Grey &amp; Blue Rgln Men, XL</t>
  </si>
  <si>
    <t>pkc93dc78f-910a-4ab8-b3cf-7812882c3374</t>
  </si>
  <si>
    <t>B0DVLM9WXS</t>
  </si>
  <si>
    <t>X004K0N3L5</t>
  </si>
  <si>
    <t>CAD-WBabyMadeMeEatBlkNw-L</t>
  </si>
  <si>
    <t>Decrum Black Maternity Tshirt - Pregnant Shirt for Women | [40022014-AE] Baby Made Me Eat Black MTS, L</t>
  </si>
  <si>
    <t>pk65a45c0d-fc0e-4c60-a6f3-ac4287997a4e</t>
  </si>
  <si>
    <t>B0CVDN1VK5</t>
  </si>
  <si>
    <t>X0044P8TOH</t>
  </si>
  <si>
    <t>CAD-WBsblRglnHtrQtr-Strp-L</t>
  </si>
  <si>
    <t>Decrum Heather Gray and Navy Soft Cotton Baseball Striped Jersey 3/4 Sleeve Raglan Shirt Women | [40041044] Heather Gray &amp; Navy Striped Rgln, L</t>
  </si>
  <si>
    <t>pk9a961159-89a8-4382-baf8-c6600a785a6f</t>
  </si>
  <si>
    <t>B0C5DG7YG2</t>
  </si>
  <si>
    <t>X003TOND1N</t>
  </si>
  <si>
    <t>CAD-WBseblRglnBlackQtr-Strp-S</t>
  </si>
  <si>
    <t>Decrum Heather Gray and Black Soft Cotton Jersey 3/4 Sleeve Raglan Striped Shirts for Women | [40124012] Heather Grey &amp; Black Rgln, S</t>
  </si>
  <si>
    <t>pk54eee168-1d96-453c-87a3-74f1990a1ae1</t>
  </si>
  <si>
    <t>B0C5DHZK21</t>
  </si>
  <si>
    <t>X003TOR8G9</t>
  </si>
  <si>
    <t>CAD-WBseblRglnBlackQtr-StrpNw-XL</t>
  </si>
  <si>
    <t>Decrum Gray and Black Soft Cotton Jersey 3/4 Sleeve Raglan Striped Shirts for Women | [40124015] Heather Grey &amp; Black Rgln, XL</t>
  </si>
  <si>
    <t>pk561f049e-cbd7-44c8-8944-94410002563f</t>
  </si>
  <si>
    <t>B0CTMVDQJM</t>
  </si>
  <si>
    <t>X0044CJMP5</t>
  </si>
  <si>
    <t>CAD-WBseblRglnChrclQtr-Strp-L</t>
  </si>
  <si>
    <t>Decrum Soft Cotton Baseball Black and Grey Baseball Tee Striped Jersey 3/4 Sleeve Raglan Shirt Women | [40041054] Charcoal Grey &amp; Black Striped Rgln, L</t>
  </si>
  <si>
    <t>pk26e77d9e-31bc-4f35-9c72-86a029744d5d</t>
  </si>
  <si>
    <t>B0C5DFG64D</t>
  </si>
  <si>
    <t>X003TOYZT7</t>
  </si>
  <si>
    <t>CAD-WBseblRglnMaronQtr-Strp-L</t>
  </si>
  <si>
    <t>Decrum Maroon and Black Soft Cotton Baseball Striped Jersey 3/4 Sleeve Raglan Shirt Women | [40041064] Maroon &amp; Black Striped Rgln, L</t>
  </si>
  <si>
    <t>pk1b9bbfcd-e790-4384-a248-ae9dab3605d8</t>
  </si>
  <si>
    <t>B0C5DHGHVK</t>
  </si>
  <si>
    <t>X003TOZ5DR</t>
  </si>
  <si>
    <t>CAD-WBseblRglnWhteQtr-Strp-2XL</t>
  </si>
  <si>
    <t>Decrum White and Black Soft Cotton Striped Jersey - 3/4 Sleeve Raglan Casual Top | [40130016] White and Black Striped Rgln, 2XL</t>
  </si>
  <si>
    <t>pke57c50be-22f5-4a68-8a7f-49f37c87be4d</t>
  </si>
  <si>
    <t>B0CV9Q4JMX</t>
  </si>
  <si>
    <t>X0044OHZBV</t>
  </si>
  <si>
    <t>CAD-WComingSoonBlkNw-S</t>
  </si>
  <si>
    <t>Decrum Womens Black Funny Pregnant T-Shirts -Maternity Shirts for Womens | [40022012-AK] Coming Soon Black, S</t>
  </si>
  <si>
    <t>pk7f89a74a-855d-4f0a-b8b7-90fea722c5ce</t>
  </si>
  <si>
    <t>B0CVDN31DN</t>
  </si>
  <si>
    <t>X0044PCRSB</t>
  </si>
  <si>
    <t>CAD-WHetrGryRglnQtrSlv-2XL</t>
  </si>
  <si>
    <t>Decrum Grey and Black Soft Cotton Baseball Shirts Jersey Womens Raglan 3/4 Sleeve | [40003046] Heather Gray &amp; Black Raglan, 2XL</t>
  </si>
  <si>
    <t>pk843cd46e-98ab-4dae-a6f2-0fc1878ddf94</t>
  </si>
  <si>
    <t>B0C5DFLXBC</t>
  </si>
  <si>
    <t>X003TOW8P5</t>
  </si>
  <si>
    <t>CAD-WMatrntySet2-M</t>
  </si>
  <si>
    <t>Decrum Pack of 3 Womens Pregnancy Shirt - Maternity Tee Shirts | [4BUN00053] Set2 MTS, M</t>
  </si>
  <si>
    <t>pk125397a7-1599-4fbf-bd6c-27fecfe5a380</t>
  </si>
  <si>
    <t>B098K8NBQ7</t>
  </si>
  <si>
    <t>X002Y1QBMF</t>
  </si>
  <si>
    <t>CAD-WMatrntySet2-S</t>
  </si>
  <si>
    <t>Decrum Pack of 3 Funny Pregnant Shirt -Maternity Shirts for Women | [4BUN00052] Set2 MTS, S</t>
  </si>
  <si>
    <t>pkd3c5ebce-5c90-4a64-8457-08dceab48d2f</t>
  </si>
  <si>
    <t>B098K7PCP7</t>
  </si>
  <si>
    <t>X002Y1UUB3</t>
  </si>
  <si>
    <t>CAD-WPlnHodVrstyBlck&amp;Yelw-M</t>
  </si>
  <si>
    <t>Black And Yellow Letterman Jacket Womens - Womens Letterman Jacket With Hood | [40115083] Plain Yellow Sleeve, M</t>
  </si>
  <si>
    <t>pke9ebad11-267d-492e-824e-11cddf4f8d57</t>
  </si>
  <si>
    <t>B0CVLJ9888</t>
  </si>
  <si>
    <t>X00459Y2W5</t>
  </si>
  <si>
    <t>CAD-WPlnVrstyBlue&amp;Yelow-L</t>
  </si>
  <si>
    <t>Yellow And Royal Blue Letterman - Womens Letterman Style Jacket | [40056084] Plain Yellow Sleeve, L</t>
  </si>
  <si>
    <t>pk224ff8b7-06f0-4e9b-810e-87ee58112d8f</t>
  </si>
  <si>
    <t>B0B5GYWMS9</t>
  </si>
  <si>
    <t>X003Q954HH</t>
  </si>
  <si>
    <t>CAD-WRglnVNckQtrSlvHGry-L</t>
  </si>
  <si>
    <t>Decrum Gray and Black Soft Cotton Baseball Jersey - 3/4 Sleeve Raglan Shirt Women | [40121014] Heather Grey &amp; Black V Neck Rgln, L</t>
  </si>
  <si>
    <t>pka40351d9-a104-4f5c-8a85-be22fc325358</t>
  </si>
  <si>
    <t>B0CVB9PQXD</t>
  </si>
  <si>
    <t>X0044OPKFJ</t>
  </si>
  <si>
    <t>CAD-WRglnVNckQtrSlvHGry-S</t>
  </si>
  <si>
    <t>Decrum Gray and Black Quarter Sleeve Raglan Shirt Women Baseball Tee - Womens Casual Soft Shirt Comfortable | [40121012] Heather Grey &amp; Black V Neck Rgln, S</t>
  </si>
  <si>
    <t>pk33ed1330-f015-4ec7-b5fc-80c42c6da298</t>
  </si>
  <si>
    <t>B0CVBC26LW</t>
  </si>
  <si>
    <t>X0044OPJQ9</t>
  </si>
  <si>
    <t>CAD-WRglnVNckQtrSlvHPnk-XL</t>
  </si>
  <si>
    <t>Decrum Pink and Black Soft Cotton Baseball Jersey - 3/4 Sleeve Womens Raglan Shirt | [40174015] Pink &amp; Black V Neck Rgln, XL</t>
  </si>
  <si>
    <t>pkb1e5bd90-dfcc-4dd8-863b-286f72b6c71b</t>
  </si>
  <si>
    <t>B0CVB9PHMG</t>
  </si>
  <si>
    <t>X0044OPE9L</t>
  </si>
  <si>
    <t>CAD-WRglnVNckQtrSlvRed-M</t>
  </si>
  <si>
    <t>Decrum Red and Black Soft Cotton Jersey - 3/4 Sleeve Raglan Shirts for Women | [40123013] Red &amp; Black V Neck Rgln, M</t>
  </si>
  <si>
    <t>pk6a276809-0636-4c36-bf4e-433b44ca5227</t>
  </si>
  <si>
    <t>B0CVB97MQX</t>
  </si>
  <si>
    <t>X0044OP7SJ</t>
  </si>
  <si>
    <t>CAD-WmnBabyFaceBlk-S</t>
  </si>
  <si>
    <t>Decrum Black Womens Maternity T Shirt - Maternity Graphic Tees | [40022012-AF] Baby Face Black MTS, S</t>
  </si>
  <si>
    <t>pkada2b2df-c33c-48bb-adab-50d2c7d533db</t>
  </si>
  <si>
    <t>B0D5HYPKJC</t>
  </si>
  <si>
    <t>X0049CBFR3</t>
  </si>
  <si>
    <t>CAD-WmnComingSoonBlkNew-L</t>
  </si>
  <si>
    <t>Decrum Womens Pregnancy Shirts - Maternity Tee Shirts for Women | [40022014-AK] Coming Soon Black, L</t>
  </si>
  <si>
    <t>pk95bae80f-eb44-4513-811e-d2bab8d8f5bb</t>
  </si>
  <si>
    <t>B0DP7GQJYQ</t>
  </si>
  <si>
    <t>X004HF8TOT</t>
  </si>
  <si>
    <t>CAD-WmnGryMlgRglnQtrSlvNw-M</t>
  </si>
  <si>
    <t>Decrum Grey and Black Soft Cotton Baseball 3/4 Sleeve Womens Raglan Shirt | [40003073] Milange &amp; Black Raglan, M</t>
  </si>
  <si>
    <t>pk0bed2ad7-0698-4ace-8f84-beb680459016</t>
  </si>
  <si>
    <t>B0CSWKWCT3</t>
  </si>
  <si>
    <t>X0043XB25X</t>
  </si>
  <si>
    <t>CAD-WmnsHthrBrgndyRglnBlkQtrSlv-S</t>
  </si>
  <si>
    <t>Decrum Burgundy Black Soft Cotton Baseball Jersey 3/4 Sleeve Womens Raglan Shirt | [40155012] Heather Burgundy &amp; Black Raglan, S</t>
  </si>
  <si>
    <t>pk8b21c070-06c0-475c-b099-897cc70b785b</t>
  </si>
  <si>
    <t>B0DVLJ29QL</t>
  </si>
  <si>
    <t>X004K12NBP</t>
  </si>
  <si>
    <t>Name of box</t>
  </si>
  <si>
    <t>Box weight (kg):</t>
  </si>
  <si>
    <t>Box width (cm):</t>
  </si>
  <si>
    <t>Box length (cm):</t>
  </si>
  <si>
    <t>Box height (cm):</t>
  </si>
  <si>
    <t>Locale</t>
  </si>
  <si>
    <t>en_CA</t>
  </si>
  <si>
    <t>Weight unit</t>
  </si>
  <si>
    <t>kg</t>
  </si>
  <si>
    <t>Length unit</t>
  </si>
  <si>
    <t>cm</t>
  </si>
  <si>
    <t>Version</t>
  </si>
  <si>
    <t>1.1</t>
  </si>
  <si>
    <t>Number of packing sheets</t>
  </si>
</sst>
</file>

<file path=xl/styles.xml><?xml version="1.0" encoding="utf-8"?>
<styleSheet xmlns="http://schemas.openxmlformats.org/spreadsheetml/2006/main">
  <numFmts count="0"/>
  <fonts count="137">
    <font>
      <sz val="11.0"/>
      <color indexed="8"/>
      <name val="Calibri"/>
      <family val="2"/>
      <scheme val="minor"/>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s>
  <fills count="6">
    <fill>
      <patternFill patternType="none"/>
    </fill>
    <fill>
      <patternFill patternType="darkGray"/>
    </fill>
    <fill>
      <patternFill patternType="solid"/>
    </fill>
    <fill>
      <patternFill patternType="solid">
        <fgColor indexed="22"/>
      </patternFill>
    </fill>
    <fill>
      <patternFill patternType="solid">
        <fgColor indexed="13"/>
      </patternFill>
    </fill>
    <fill>
      <patternFill patternType="solid">
        <fgColor indexed="23"/>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50">
    <xf numFmtId="0" fontId="0" fillId="0" borderId="0" xfId="0"/>
    <xf numFmtId="0" fontId="1" fillId="0" borderId="0" xfId="0" applyFont="true">
      <alignment wrapText="true"/>
    </xf>
    <xf numFmtId="0" fontId="2" fillId="3" borderId="8" xfId="0" applyFill="true" applyBorder="true" applyFont="true">
      <alignment wrapText="true"/>
    </xf>
    <xf numFmtId="0" fontId="3" fillId="0" borderId="8" xfId="0" applyBorder="true" applyFont="true">
      <alignment wrapText="true"/>
    </xf>
    <xf numFmtId="0" fontId="4" fillId="3" borderId="8" xfId="0" applyFill="true" applyBorder="true" applyFont="true">
      <alignment wrapText="true"/>
    </xf>
    <xf numFmtId="0" fontId="5" fillId="0" borderId="8" xfId="0" applyBorder="true" applyFont="true">
      <alignment wrapText="true"/>
    </xf>
    <xf numFmtId="0" fontId="6" fillId="3" borderId="8" xfId="0" applyFill="true" applyBorder="true" applyFont="true">
      <alignment wrapText="true"/>
    </xf>
    <xf numFmtId="0" fontId="7" fillId="0" borderId="8" xfId="0" applyBorder="true" applyFont="true">
      <alignment wrapText="true"/>
    </xf>
    <xf numFmtId="0" fontId="8" fillId="3" borderId="16" xfId="0" applyFill="true" applyBorder="true" applyFont="true">
      <alignment wrapText="true"/>
    </xf>
    <xf numFmtId="0" fontId="9" fillId="0" borderId="20" xfId="0" applyBorder="true" applyFont="true">
      <alignment wrapText="true"/>
    </xf>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xf numFmtId="0" fontId="22" fillId="0" borderId="0" xfId="0" applyFont="true"/>
    <xf numFmtId="0" fontId="23" fillId="0" borderId="0" xfId="0" applyFont="true"/>
    <xf numFmtId="0" fontId="24" fillId="0" borderId="0" xfId="0" applyFont="true"/>
    <xf numFmtId="0" fontId="25" fillId="0" borderId="0" xfId="0" applyFont="true"/>
    <xf numFmtId="0" fontId="0" fillId="0" borderId="0" xfId="0">
      <alignment horizontal="left"/>
    </xf>
    <xf numFmtId="0" fontId="26" fillId="0" borderId="0" xfId="0" applyFont="true"/>
    <xf numFmtId="0" fontId="27" fillId="0" borderId="0" xfId="0" applyFont="true"/>
    <xf numFmtId="0" fontId="28" fillId="0" borderId="0" xfId="0" applyFont="true"/>
    <xf numFmtId="0" fontId="29" fillId="0" borderId="0" xfId="0" applyFont="true"/>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4" borderId="0" xfId="0" applyFill="true" applyFont="true">
      <alignment horizontal="center"/>
      <protection locked="false"/>
    </xf>
    <xf numFmtId="0" fontId="0" fillId="5" borderId="0" xfId="0" applyFill="true"/>
    <xf numFmtId="0" fontId="36" fillId="3" borderId="0" xfId="0" applyFill="true" applyFont="true"/>
    <xf numFmtId="0" fontId="0" fillId="0" borderId="0" xfId="0">
      <protection locked="false"/>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alignment horizontal="right"/>
    </xf>
    <xf numFmtId="0" fontId="42" fillId="0" borderId="0" xfId="0" applyFont="true">
      <alignment horizontal="right"/>
    </xf>
    <xf numFmtId="0" fontId="43" fillId="0" borderId="0" xfId="0" applyFont="true">
      <alignment horizontal="right"/>
    </xf>
    <xf numFmtId="0" fontId="44" fillId="0" borderId="0" xfId="0" applyFont="true">
      <alignment horizontal="right"/>
    </xf>
    <xf numFmtId="0" fontId="45" fillId="0" borderId="0" xfId="0" applyFont="true">
      <alignment horizontal="right"/>
    </xf>
    <xf numFmtId="0" fontId="46" fillId="0" borderId="0" xfId="0" applyFont="true">
      <alignment horizontal="right"/>
    </xf>
    <xf numFmtId="0" fontId="47" fillId="0" borderId="0" xfId="0" applyFont="true">
      <alignment horizontal="right"/>
    </xf>
    <xf numFmtId="0" fontId="48" fillId="0" borderId="0" xfId="0" applyFont="true">
      <alignment horizontal="right"/>
    </xf>
    <xf numFmtId="0" fontId="49" fillId="0" borderId="0" xfId="0" applyFont="true">
      <alignment horizontal="right"/>
    </xf>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xf numFmtId="0" fontId="72" fillId="0" borderId="0" xfId="0" applyFont="true"/>
    <xf numFmtId="0" fontId="73" fillId="0" borderId="0" xfId="0" applyFont="true"/>
    <xf numFmtId="0" fontId="74" fillId="0" borderId="0" xfId="0" applyFont="true"/>
    <xf numFmtId="0" fontId="75" fillId="0" borderId="0" xfId="0" applyFont="true"/>
    <xf numFmtId="0" fontId="76" fillId="0" borderId="0" xfId="0" applyFont="true"/>
    <xf numFmtId="0" fontId="77" fillId="0" borderId="0" xfId="0" applyFont="true"/>
    <xf numFmtId="0" fontId="78" fillId="0" borderId="0" xfId="0" applyFont="true"/>
    <xf numFmtId="0" fontId="79" fillId="0" borderId="0" xfId="0" applyFont="true"/>
    <xf numFmtId="0" fontId="80" fillId="0" borderId="0" xfId="0" applyFont="true"/>
    <xf numFmtId="0" fontId="81" fillId="0" borderId="0" xfId="0" applyFont="true"/>
    <xf numFmtId="0" fontId="82" fillId="0" borderId="0" xfId="0" applyFont="true"/>
    <xf numFmtId="0" fontId="83" fillId="0" borderId="0" xfId="0" applyFont="true"/>
    <xf numFmtId="0" fontId="84" fillId="0" borderId="0" xfId="0" applyFont="true"/>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horizontal="right"/>
    </xf>
    <xf numFmtId="0" fontId="124" fillId="0" borderId="0" xfId="0" applyFont="true">
      <alignment horizontal="right"/>
    </xf>
    <xf numFmtId="0" fontId="125" fillId="0" borderId="0" xfId="0" applyFont="true">
      <alignment horizontal="right"/>
    </xf>
    <xf numFmtId="0" fontId="126" fillId="0" borderId="0" xfId="0" applyFont="true">
      <alignment horizontal="right"/>
    </xf>
    <xf numFmtId="0" fontId="127" fillId="0" borderId="0" xfId="0" applyFont="true">
      <alignment horizontal="right"/>
    </xf>
    <xf numFmtId="0" fontId="128" fillId="0" borderId="0" xfId="0" applyFont="true">
      <alignment horizontal="right"/>
    </xf>
    <xf numFmtId="0" fontId="129" fillId="0" borderId="0" xfId="0" applyFont="true">
      <alignment horizontal="right"/>
    </xf>
    <xf numFmtId="0" fontId="130" fillId="0" borderId="0" xfId="0" applyFont="true">
      <alignment horizontal="right"/>
    </xf>
    <xf numFmtId="0" fontId="131" fillId="0" borderId="0" xfId="0" applyFont="true">
      <alignment horizontal="right"/>
    </xf>
    <xf numFmtId="0" fontId="132" fillId="0" borderId="0" xfId="0" applyFont="true">
      <alignment horizontal="right"/>
    </xf>
    <xf numFmtId="0" fontId="133" fillId="0" borderId="0" xfId="0" applyFont="true">
      <alignment horizontal="right"/>
    </xf>
    <xf numFmtId="0" fontId="134" fillId="0" borderId="0" xfId="0" applyFont="true">
      <alignment horizontal="right"/>
    </xf>
    <xf numFmtId="0" fontId="135" fillId="0" borderId="0" xfId="0" applyFont="true">
      <alignment horizontal="right"/>
    </xf>
    <xf numFmtId="0" fontId="136" fillId="0" borderId="0" xfId="0" applyFont="true">
      <alignment horizontal="righ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64">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10"/>
  <sheetViews>
    <sheetView workbookViewId="0" tabSelected="true"/>
  </sheetViews>
  <sheetFormatPr defaultRowHeight="15.0"/>
  <cols>
    <col min="1" max="1" width="120.0" customWidth="true"/>
  </cols>
  <sheetData>
    <row r="1">
      <c r="A1" t="s" s="1">
        <v>0</v>
      </c>
    </row>
    <row r="2">
      <c r="A2" t="s" s="2">
        <v>1</v>
      </c>
    </row>
    <row r="3">
      <c r="A3" t="s" s="3">
        <v>2</v>
      </c>
    </row>
    <row r="4">
      <c r="A4" t="s" s="4">
        <v>3</v>
      </c>
    </row>
    <row r="5">
      <c r="A5" t="s" s="5">
        <v>4</v>
      </c>
    </row>
    <row r="6">
      <c r="A6" t="s" s="6">
        <v>5</v>
      </c>
    </row>
    <row r="7">
      <c r="A7" t="s" s="7">
        <v>6</v>
      </c>
    </row>
    <row r="8">
      <c r="A8" t="s" s="8">
        <v>7</v>
      </c>
    </row>
    <row r="9">
      <c r="A9" t="s" s="9">
        <v>8</v>
      </c>
    </row>
    <row r="10"/>
  </sheetData>
  <sheetProtection password="DFB5" sheet="true" scenarios="true" objects="true"/>
  <pageMargins bottom="0.75" footer="0.3" header="0.3" left="0.7" right="0.7" top="0.75"/>
</worksheet>
</file>

<file path=xl/worksheets/sheet2.xml><?xml version="1.0" encoding="utf-8"?>
<worksheet xmlns="http://schemas.openxmlformats.org/spreadsheetml/2006/main">
  <dimension ref="A1:AU77"/>
  <sheetViews>
    <sheetView workbookViewId="0">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9"/>
    <col min="14" max="14" width="13.0" customWidth="true" style="39"/>
    <col min="15" max="15" width="13.0" customWidth="true" style="39"/>
    <col min="16" max="16" width="13.0" customWidth="true" style="39"/>
    <col min="17" max="17" width="13.0" customWidth="true" style="39"/>
    <col min="18" max="18" width="13.0" customWidth="true" style="39"/>
    <col min="19" max="19" width="13.0" customWidth="true" style="39"/>
    <col min="20" max="20" width="13.0" customWidth="true" style="39"/>
    <col min="21" max="21" width="13.0" customWidth="true" style="39"/>
    <col min="22" max="22" width="13.0" customWidth="true" style="39"/>
    <col min="23" max="23" width="13.0" customWidth="true" style="39"/>
    <col min="24" max="24" width="13.0" customWidth="true" style="39"/>
    <col min="25" max="25" width="13.0" customWidth="true" style="39"/>
    <col min="26" max="26" width="13.0" customWidth="true" style="39"/>
    <col min="27" max="27" width="13.0" customWidth="true" style="39"/>
    <col min="28" max="28" width="13.0" customWidth="true" style="39"/>
    <col min="29" max="29" width="13.0" customWidth="true" style="39"/>
    <col min="30" max="30" width="13.0" customWidth="true" style="39"/>
    <col min="31" max="31" width="13.0" customWidth="true" style="39"/>
    <col min="32" max="32" width="13.0" customWidth="true" style="39"/>
    <col min="33" max="33" width="13.0" customWidth="true" style="39"/>
    <col min="34" max="34" width="13.0" customWidth="true" style="39"/>
    <col min="35" max="35" width="13.0" customWidth="true" style="39"/>
    <col min="36" max="36" width="13.0" customWidth="true" style="39"/>
    <col min="37" max="37" width="13.0" customWidth="true" style="39"/>
    <col min="38" max="38" width="13.0" customWidth="true" style="39"/>
    <col min="39" max="39" width="13.0" customWidth="true" style="39"/>
    <col min="40" max="40" width="13.0" customWidth="true" style="39"/>
    <col min="41" max="41" width="13.0" customWidth="true" style="39"/>
    <col min="42" max="42" width="13.0" customWidth="true" style="39"/>
    <col min="43" max="43" width="13.0" customWidth="true" style="39"/>
    <col min="44" max="44" width="13.0" customWidth="true" style="39"/>
    <col min="45" max="45" width="13.0" customWidth="true" style="39"/>
    <col min="46" max="46" width="13.0" customWidth="true" style="39"/>
    <col min="47" max="47" width="13.0" customWidth="true" style="39"/>
  </cols>
  <sheetData>
    <row r="1">
      <c r="A1" t="s" s="11">
        <v>9</v>
      </c>
      <c r="B1" s="12"/>
      <c r="C1" s="13"/>
      <c r="D1" s="14"/>
      <c r="E1" s="15"/>
      <c r="F1" s="16"/>
      <c r="G1" s="17"/>
      <c r="H1" s="18"/>
      <c r="I1" s="19"/>
      <c r="J1" s="20"/>
      <c r="K1" s="21"/>
      <c r="L1" s="22"/>
    </row>
    <row r="2">
      <c r="A2" t="s" s="24">
        <v>10</v>
      </c>
      <c r="B2" s="25"/>
      <c r="C2" t="s" s="26">
        <v>11</v>
      </c>
    </row>
    <row r="3">
      <c r="A3" t="s" s="28">
        <v>12</v>
      </c>
      <c r="B3" s="29"/>
      <c r="C3" s="30"/>
      <c r="I3" t="s" s="32">
        <v>13</v>
      </c>
      <c r="J3" s="33"/>
      <c r="K3" s="34"/>
      <c r="L3" s="35"/>
      <c r="M3" t="n" s="36">
        <v>25.0</v>
      </c>
    </row>
    <row r="4" ht="8.0" customHeight="true">
      <c r="A4" s="37"/>
      <c r="B4" s="37"/>
      <c r="C4" s="37"/>
      <c r="D4" s="37"/>
      <c r="E4" s="37"/>
      <c r="F4" s="37"/>
      <c r="G4" s="37"/>
      <c r="H4" s="37"/>
      <c r="I4" s="37"/>
      <c r="J4" s="37"/>
      <c r="K4" s="37"/>
      <c r="L4" s="37"/>
    </row>
    <row r="5">
      <c r="A5" t="s" s="38">
        <v>14</v>
      </c>
      <c r="B5" t="s" s="38">
        <v>15</v>
      </c>
      <c r="C5" t="s" s="38">
        <v>16</v>
      </c>
      <c r="D5" t="s" s="38">
        <v>17</v>
      </c>
      <c r="E5" t="s" s="38">
        <v>18</v>
      </c>
      <c r="F5" t="s" s="38">
        <v>19</v>
      </c>
      <c r="G5" t="s" s="38">
        <v>20</v>
      </c>
      <c r="H5" t="s" s="38">
        <v>21</v>
      </c>
      <c r="I5" t="s" s="38">
        <v>22</v>
      </c>
      <c r="J5" t="s" s="38">
        <v>23</v>
      </c>
      <c r="K5" t="s" s="38">
        <v>24</v>
      </c>
      <c r="L5" s="37"/>
      <c r="M5" t="n" s="38">
        <f>IF(M3&gt;=1,"Box 1 quantity","")</f>
        <v>0.0</v>
      </c>
      <c r="N5" t="n" s="38">
        <f>IF(M3&gt;=2,"Box 2 quantity","")</f>
        <v>0.0</v>
      </c>
      <c r="O5" t="n" s="38">
        <f>IF(M3&gt;=3,"Box 3 quantity","")</f>
        <v>0.0</v>
      </c>
      <c r="P5" t="n" s="38">
        <f>IF(M3&gt;=4,"Box 4 quantity","")</f>
        <v>0.0</v>
      </c>
      <c r="Q5" t="n" s="38">
        <f>IF(M3&gt;=5,"Box 5 quantity","")</f>
        <v>0.0</v>
      </c>
      <c r="R5" t="n" s="38">
        <f>IF(M3&gt;=6,"Box 6 quantity","")</f>
        <v>0.0</v>
      </c>
      <c r="S5" t="n" s="38">
        <f>IF(M3&gt;=7,"Box 7 quantity","")</f>
        <v>0.0</v>
      </c>
      <c r="T5" t="n" s="38">
        <f>IF(M3&gt;=8,"Box 8 quantity","")</f>
        <v>0.0</v>
      </c>
      <c r="U5" t="n" s="38">
        <f>IF(M3&gt;=9,"Box 9 quantity","")</f>
        <v>0.0</v>
      </c>
      <c r="V5" t="n" s="38">
        <f>IF(M3&gt;=10,"Box 10 quantity","")</f>
        <v>0.0</v>
      </c>
      <c r="W5" t="n" s="38">
        <f>IF(M3&gt;=11,"Box 11 quantity","")</f>
        <v>0.0</v>
      </c>
      <c r="X5" t="n" s="38">
        <f>IF(M3&gt;=12,"Box 12 quantity","")</f>
        <v>0.0</v>
      </c>
      <c r="Y5" t="n" s="38">
        <f>IF(M3&gt;=13,"Box 13 quantity","")</f>
        <v>0.0</v>
      </c>
      <c r="Z5" t="n" s="38">
        <f>IF(M3&gt;=14,"Box 14 quantity","")</f>
        <v>0.0</v>
      </c>
      <c r="AA5" t="n" s="38">
        <f>IF(M3&gt;=15,"Box 15 quantity","")</f>
        <v>0.0</v>
      </c>
      <c r="AB5" t="n" s="38">
        <f>IF(M3&gt;=16,"Box 16 quantity","")</f>
        <v>0.0</v>
      </c>
      <c r="AC5" t="n" s="38">
        <f>IF(M3&gt;=17,"Box 17 quantity","")</f>
        <v>0.0</v>
      </c>
      <c r="AD5" t="n" s="38">
        <f>IF(M3&gt;=18,"Box 18 quantity","")</f>
        <v>0.0</v>
      </c>
      <c r="AE5" t="n" s="38">
        <f>IF(M3&gt;=19,"Box 19 quantity","")</f>
        <v>0.0</v>
      </c>
      <c r="AF5" t="n" s="38">
        <f>IF(M3&gt;=20,"Box 20 quantity","")</f>
        <v>0.0</v>
      </c>
      <c r="AG5" t="n" s="38">
        <f>IF(M3&gt;=21,"Box 21 quantity","")</f>
        <v>0.0</v>
      </c>
      <c r="AH5" t="n" s="38">
        <f>IF(M3&gt;=22,"Box 22 quantity","")</f>
        <v>0.0</v>
      </c>
      <c r="AI5" t="n" s="38">
        <f>IF(M3&gt;=23,"Box 23 quantity","")</f>
        <v>0.0</v>
      </c>
      <c r="AJ5" t="n" s="38">
        <f>IF(M3&gt;=24,"Box 24 quantity","")</f>
        <v>0.0</v>
      </c>
      <c r="AK5" t="n" s="38">
        <f>IF(M3&gt;=25,"Box 25 quantity","")</f>
        <v>0.0</v>
      </c>
      <c r="AL5" t="n" s="38">
        <f>IF(M3&gt;=26,"Box 26 quantity","")</f>
        <v>0.0</v>
      </c>
      <c r="AM5" t="n" s="38">
        <f>IF(M3&gt;=27,"Box 27 quantity","")</f>
        <v>0.0</v>
      </c>
      <c r="AN5" t="n" s="38">
        <f>IF(M3&gt;=28,"Box 28 quantity","")</f>
        <v>0.0</v>
      </c>
      <c r="AO5" t="n" s="38">
        <f>IF(M3&gt;=29,"Box 29 quantity","")</f>
        <v>0.0</v>
      </c>
      <c r="AP5" t="n" s="38">
        <f>IF(M3&gt;=30,"Box 30 quantity","")</f>
        <v>0.0</v>
      </c>
      <c r="AQ5" t="n" s="38">
        <f>IF(M3&gt;=31,"Box 31 quantity","")</f>
        <v>0.0</v>
      </c>
      <c r="AR5" t="n" s="38">
        <f>IF(M3&gt;=32,"Box 32 quantity","")</f>
        <v>0.0</v>
      </c>
      <c r="AS5" t="n" s="38">
        <f>IF(M3&gt;=33,"Box 33 quantity","")</f>
        <v>0.0</v>
      </c>
      <c r="AT5" t="n" s="38">
        <f>IF(M3&gt;=34,"Box 34 quantity","")</f>
        <v>0.0</v>
      </c>
      <c r="AU5" t="n" s="38">
        <f>IF(M3&gt;=35,"Box 35 quantity","")</f>
        <v>0.0</v>
      </c>
    </row>
    <row r="6">
      <c r="A6" t="s">
        <v>25</v>
      </c>
      <c r="B6" t="s">
        <v>26</v>
      </c>
      <c r="C6" t="s">
        <v>27</v>
      </c>
      <c r="D6" t="s">
        <v>28</v>
      </c>
      <c r="E6" t="s">
        <v>29</v>
      </c>
      <c r="F6" t="s">
        <v>30</v>
      </c>
      <c r="G6" t="s">
        <v>31</v>
      </c>
      <c r="H6" t="s">
        <v>32</v>
      </c>
      <c r="I6" t="s">
        <v>32</v>
      </c>
      <c r="J6" t="n">
        <v>1.0</v>
      </c>
      <c r="K6" t="n">
        <f>SUM(M6:INDEX(M6:XFD6,1,M3))</f>
        <v>0.0</v>
      </c>
      <c r="L6" s="37"/>
    </row>
    <row r="7">
      <c r="A7" t="s">
        <v>33</v>
      </c>
      <c r="B7" t="s">
        <v>34</v>
      </c>
      <c r="C7" t="s">
        <v>35</v>
      </c>
      <c r="D7" t="s">
        <v>36</v>
      </c>
      <c r="E7" t="s">
        <v>37</v>
      </c>
      <c r="F7" t="s">
        <v>30</v>
      </c>
      <c r="G7" t="s">
        <v>31</v>
      </c>
      <c r="H7" t="s">
        <v>32</v>
      </c>
      <c r="I7" t="s">
        <v>32</v>
      </c>
      <c r="J7" t="n">
        <v>8.0</v>
      </c>
      <c r="K7" t="n">
        <f>SUM(M7:INDEX(M7:XFD7,1,M3))</f>
        <v>0.0</v>
      </c>
      <c r="L7" s="37"/>
    </row>
    <row r="8">
      <c r="A8" t="s">
        <v>38</v>
      </c>
      <c r="B8" t="s">
        <v>39</v>
      </c>
      <c r="C8" t="s">
        <v>40</v>
      </c>
      <c r="D8" t="s">
        <v>41</v>
      </c>
      <c r="E8" t="s">
        <v>42</v>
      </c>
      <c r="F8" t="s">
        <v>30</v>
      </c>
      <c r="G8" t="s">
        <v>31</v>
      </c>
      <c r="H8" t="s">
        <v>32</v>
      </c>
      <c r="I8" t="s">
        <v>32</v>
      </c>
      <c r="J8" t="n">
        <v>12.0</v>
      </c>
      <c r="K8" t="n">
        <f>SUM(M8:INDEX(M8:XFD8,1,M3))</f>
        <v>0.0</v>
      </c>
      <c r="L8" s="37"/>
    </row>
    <row r="9">
      <c r="A9" t="s">
        <v>43</v>
      </c>
      <c r="B9" t="s">
        <v>44</v>
      </c>
      <c r="C9" t="s">
        <v>45</v>
      </c>
      <c r="D9" t="s">
        <v>46</v>
      </c>
      <c r="E9" t="s">
        <v>47</v>
      </c>
      <c r="F9" t="s">
        <v>30</v>
      </c>
      <c r="G9" t="s">
        <v>31</v>
      </c>
      <c r="H9" t="s">
        <v>32</v>
      </c>
      <c r="I9" t="s">
        <v>32</v>
      </c>
      <c r="J9" t="n">
        <v>7.0</v>
      </c>
      <c r="K9" t="n">
        <f>SUM(M9:INDEX(M9:XFD9,1,M3))</f>
        <v>0.0</v>
      </c>
      <c r="L9" s="37"/>
    </row>
    <row r="10">
      <c r="A10" t="s">
        <v>48</v>
      </c>
      <c r="B10" t="s">
        <v>49</v>
      </c>
      <c r="C10" t="s">
        <v>50</v>
      </c>
      <c r="D10" t="s">
        <v>51</v>
      </c>
      <c r="E10" t="s">
        <v>52</v>
      </c>
      <c r="F10" t="s">
        <v>30</v>
      </c>
      <c r="G10" t="s">
        <v>31</v>
      </c>
      <c r="H10" t="s">
        <v>32</v>
      </c>
      <c r="I10" t="s">
        <v>32</v>
      </c>
      <c r="J10" t="n">
        <v>2.0</v>
      </c>
      <c r="K10" t="n">
        <f>SUM(M10:INDEX(M10:XFD10,1,M3))</f>
        <v>0.0</v>
      </c>
      <c r="L10" s="37"/>
    </row>
    <row r="11">
      <c r="A11" t="s">
        <v>53</v>
      </c>
      <c r="B11" t="s">
        <v>54</v>
      </c>
      <c r="C11" t="s">
        <v>55</v>
      </c>
      <c r="D11" t="s">
        <v>56</v>
      </c>
      <c r="E11" t="s">
        <v>57</v>
      </c>
      <c r="F11" t="s">
        <v>30</v>
      </c>
      <c r="G11" t="s">
        <v>31</v>
      </c>
      <c r="H11" t="s">
        <v>32</v>
      </c>
      <c r="I11" t="s">
        <v>32</v>
      </c>
      <c r="J11" t="n">
        <v>1.0</v>
      </c>
      <c r="K11" t="n">
        <f>SUM(M11:INDEX(M11:XFD11,1,M3))</f>
        <v>0.0</v>
      </c>
      <c r="L11" s="37"/>
    </row>
    <row r="12">
      <c r="A12" t="s">
        <v>58</v>
      </c>
      <c r="B12" t="s">
        <v>59</v>
      </c>
      <c r="C12" t="s">
        <v>60</v>
      </c>
      <c r="D12" t="s">
        <v>61</v>
      </c>
      <c r="E12" t="s">
        <v>62</v>
      </c>
      <c r="F12" t="s">
        <v>30</v>
      </c>
      <c r="G12" t="s">
        <v>31</v>
      </c>
      <c r="H12" t="s">
        <v>32</v>
      </c>
      <c r="I12" t="s">
        <v>32</v>
      </c>
      <c r="J12" t="n">
        <v>1.0</v>
      </c>
      <c r="K12" t="n">
        <f>SUM(M12:INDEX(M12:XFD12,1,M3))</f>
        <v>0.0</v>
      </c>
      <c r="L12" s="37"/>
    </row>
    <row r="13">
      <c r="A13" t="s">
        <v>63</v>
      </c>
      <c r="B13" t="s">
        <v>64</v>
      </c>
      <c r="C13" t="s">
        <v>65</v>
      </c>
      <c r="D13" t="s">
        <v>66</v>
      </c>
      <c r="E13" t="s">
        <v>67</v>
      </c>
      <c r="F13" t="s">
        <v>30</v>
      </c>
      <c r="G13" t="s">
        <v>31</v>
      </c>
      <c r="H13" t="s">
        <v>32</v>
      </c>
      <c r="I13" t="s">
        <v>32</v>
      </c>
      <c r="J13" t="n">
        <v>2.0</v>
      </c>
      <c r="K13" t="n">
        <f>SUM(M13:INDEX(M13:XFD13,1,M3))</f>
        <v>0.0</v>
      </c>
      <c r="L13" s="37"/>
    </row>
    <row r="14">
      <c r="A14" t="s">
        <v>68</v>
      </c>
      <c r="B14" t="s">
        <v>69</v>
      </c>
      <c r="C14" t="s">
        <v>70</v>
      </c>
      <c r="D14" t="s">
        <v>71</v>
      </c>
      <c r="E14" t="s">
        <v>72</v>
      </c>
      <c r="F14" t="s">
        <v>30</v>
      </c>
      <c r="G14" t="s">
        <v>31</v>
      </c>
      <c r="H14" t="s">
        <v>32</v>
      </c>
      <c r="I14" t="s">
        <v>32</v>
      </c>
      <c r="J14" t="n">
        <v>2.0</v>
      </c>
      <c r="K14" t="n">
        <f>SUM(M14:INDEX(M14:XFD14,1,M3))</f>
        <v>0.0</v>
      </c>
      <c r="L14" s="37"/>
    </row>
    <row r="15">
      <c r="A15" t="s">
        <v>73</v>
      </c>
      <c r="B15" t="s">
        <v>74</v>
      </c>
      <c r="C15" t="s">
        <v>75</v>
      </c>
      <c r="D15" t="s">
        <v>76</v>
      </c>
      <c r="E15" t="s">
        <v>77</v>
      </c>
      <c r="F15" t="s">
        <v>30</v>
      </c>
      <c r="G15" t="s">
        <v>31</v>
      </c>
      <c r="H15" t="s">
        <v>32</v>
      </c>
      <c r="I15" t="s">
        <v>32</v>
      </c>
      <c r="J15" t="n">
        <v>1.0</v>
      </c>
      <c r="K15" t="n">
        <f>SUM(M15:INDEX(M15:XFD15,1,M3))</f>
        <v>0.0</v>
      </c>
      <c r="L15" s="37"/>
    </row>
    <row r="16">
      <c r="A16" t="s">
        <v>78</v>
      </c>
      <c r="B16" t="s">
        <v>79</v>
      </c>
      <c r="C16" t="s">
        <v>80</v>
      </c>
      <c r="D16" t="s">
        <v>81</v>
      </c>
      <c r="E16" t="s">
        <v>82</v>
      </c>
      <c r="F16" t="s">
        <v>30</v>
      </c>
      <c r="G16" t="s">
        <v>31</v>
      </c>
      <c r="H16" t="s">
        <v>32</v>
      </c>
      <c r="I16" t="s">
        <v>32</v>
      </c>
      <c r="J16" t="n">
        <v>1.0</v>
      </c>
      <c r="K16" t="n">
        <f>SUM(M16:INDEX(M16:XFD16,1,M3))</f>
        <v>0.0</v>
      </c>
      <c r="L16" s="37"/>
    </row>
    <row r="17">
      <c r="A17" t="s">
        <v>83</v>
      </c>
      <c r="B17" t="s">
        <v>84</v>
      </c>
      <c r="C17" t="s">
        <v>85</v>
      </c>
      <c r="D17" t="s">
        <v>86</v>
      </c>
      <c r="E17" t="s">
        <v>87</v>
      </c>
      <c r="F17" t="s">
        <v>30</v>
      </c>
      <c r="G17" t="s">
        <v>31</v>
      </c>
      <c r="H17" t="s">
        <v>32</v>
      </c>
      <c r="I17" t="s">
        <v>32</v>
      </c>
      <c r="J17" t="n">
        <v>1.0</v>
      </c>
      <c r="K17" t="n">
        <f>SUM(M17:INDEX(M17:XFD17,1,M3))</f>
        <v>0.0</v>
      </c>
      <c r="L17" s="37"/>
    </row>
    <row r="18">
      <c r="A18" t="s">
        <v>88</v>
      </c>
      <c r="B18" t="s">
        <v>89</v>
      </c>
      <c r="C18" t="s">
        <v>90</v>
      </c>
      <c r="D18" t="s">
        <v>91</v>
      </c>
      <c r="E18" t="s">
        <v>92</v>
      </c>
      <c r="F18" t="s">
        <v>30</v>
      </c>
      <c r="G18" t="s">
        <v>31</v>
      </c>
      <c r="H18" t="s">
        <v>32</v>
      </c>
      <c r="I18" t="s">
        <v>32</v>
      </c>
      <c r="J18" t="n">
        <v>4.0</v>
      </c>
      <c r="K18" t="n">
        <f>SUM(M18:INDEX(M18:XFD18,1,M3))</f>
        <v>0.0</v>
      </c>
      <c r="L18" s="37"/>
    </row>
    <row r="19">
      <c r="A19" t="s">
        <v>93</v>
      </c>
      <c r="B19" t="s">
        <v>94</v>
      </c>
      <c r="C19" t="s">
        <v>95</v>
      </c>
      <c r="D19" t="s">
        <v>96</v>
      </c>
      <c r="E19" t="s">
        <v>97</v>
      </c>
      <c r="F19" t="s">
        <v>30</v>
      </c>
      <c r="G19" t="s">
        <v>31</v>
      </c>
      <c r="H19" t="s">
        <v>32</v>
      </c>
      <c r="I19" t="s">
        <v>32</v>
      </c>
      <c r="J19" t="n">
        <v>2.0</v>
      </c>
      <c r="K19" t="n">
        <f>SUM(M19:INDEX(M19:XFD19,1,M3))</f>
        <v>0.0</v>
      </c>
      <c r="L19" s="37"/>
    </row>
    <row r="20">
      <c r="A20" t="s">
        <v>98</v>
      </c>
      <c r="B20" t="s">
        <v>99</v>
      </c>
      <c r="C20" t="s">
        <v>100</v>
      </c>
      <c r="D20" t="s">
        <v>101</v>
      </c>
      <c r="E20" t="s">
        <v>102</v>
      </c>
      <c r="F20" t="s">
        <v>30</v>
      </c>
      <c r="G20" t="s">
        <v>31</v>
      </c>
      <c r="H20" t="s">
        <v>32</v>
      </c>
      <c r="I20" t="s">
        <v>32</v>
      </c>
      <c r="J20" t="n">
        <v>2.0</v>
      </c>
      <c r="K20" t="n">
        <f>SUM(M20:INDEX(M20:XFD20,1,M3))</f>
        <v>0.0</v>
      </c>
      <c r="L20" s="37"/>
    </row>
    <row r="21">
      <c r="A21" t="s">
        <v>103</v>
      </c>
      <c r="B21" t="s">
        <v>104</v>
      </c>
      <c r="C21" t="s">
        <v>105</v>
      </c>
      <c r="D21" t="s">
        <v>106</v>
      </c>
      <c r="E21" t="s">
        <v>107</v>
      </c>
      <c r="F21" t="s">
        <v>30</v>
      </c>
      <c r="G21" t="s">
        <v>31</v>
      </c>
      <c r="H21" t="s">
        <v>32</v>
      </c>
      <c r="I21" t="s">
        <v>32</v>
      </c>
      <c r="J21" t="n">
        <v>6.0</v>
      </c>
      <c r="K21" t="n">
        <f>SUM(M21:INDEX(M21:XFD21,1,M3))</f>
        <v>0.0</v>
      </c>
      <c r="L21" s="37"/>
    </row>
    <row r="22">
      <c r="A22" t="s">
        <v>108</v>
      </c>
      <c r="B22" t="s">
        <v>109</v>
      </c>
      <c r="C22" t="s">
        <v>110</v>
      </c>
      <c r="D22" t="s">
        <v>111</v>
      </c>
      <c r="E22" t="s">
        <v>112</v>
      </c>
      <c r="F22" t="s">
        <v>30</v>
      </c>
      <c r="G22" t="s">
        <v>31</v>
      </c>
      <c r="H22" t="s">
        <v>32</v>
      </c>
      <c r="I22" t="s">
        <v>32</v>
      </c>
      <c r="J22" t="n">
        <v>2.0</v>
      </c>
      <c r="K22" t="n">
        <f>SUM(M22:INDEX(M22:XFD22,1,M3))</f>
        <v>0.0</v>
      </c>
      <c r="L22" s="37"/>
    </row>
    <row r="23">
      <c r="A23" t="s">
        <v>113</v>
      </c>
      <c r="B23" t="s">
        <v>114</v>
      </c>
      <c r="C23" t="s">
        <v>115</v>
      </c>
      <c r="D23" t="s">
        <v>116</v>
      </c>
      <c r="E23" t="s">
        <v>117</v>
      </c>
      <c r="F23" t="s">
        <v>30</v>
      </c>
      <c r="G23" t="s">
        <v>31</v>
      </c>
      <c r="H23" t="s">
        <v>32</v>
      </c>
      <c r="I23" t="s">
        <v>32</v>
      </c>
      <c r="J23" t="n">
        <v>8.0</v>
      </c>
      <c r="K23" t="n">
        <f>SUM(M23:INDEX(M23:XFD23,1,M3))</f>
        <v>0.0</v>
      </c>
      <c r="L23" s="37"/>
    </row>
    <row r="24">
      <c r="A24" t="s">
        <v>118</v>
      </c>
      <c r="B24" t="s">
        <v>119</v>
      </c>
      <c r="C24" t="s">
        <v>120</v>
      </c>
      <c r="D24" t="s">
        <v>121</v>
      </c>
      <c r="E24" t="s">
        <v>122</v>
      </c>
      <c r="F24" t="s">
        <v>30</v>
      </c>
      <c r="G24" t="s">
        <v>31</v>
      </c>
      <c r="H24" t="s">
        <v>32</v>
      </c>
      <c r="I24" t="s">
        <v>32</v>
      </c>
      <c r="J24" t="n">
        <v>1.0</v>
      </c>
      <c r="K24" t="n">
        <f>SUM(M24:INDEX(M24:XFD24,1,M3))</f>
        <v>0.0</v>
      </c>
      <c r="L24" s="37"/>
    </row>
    <row r="25">
      <c r="A25" t="s">
        <v>123</v>
      </c>
      <c r="B25" t="s">
        <v>124</v>
      </c>
      <c r="C25" t="s">
        <v>125</v>
      </c>
      <c r="D25" t="s">
        <v>126</v>
      </c>
      <c r="E25" t="s">
        <v>127</v>
      </c>
      <c r="F25" t="s">
        <v>30</v>
      </c>
      <c r="G25" t="s">
        <v>31</v>
      </c>
      <c r="H25" t="s">
        <v>32</v>
      </c>
      <c r="I25" t="s">
        <v>32</v>
      </c>
      <c r="J25" t="n">
        <v>1.0</v>
      </c>
      <c r="K25" t="n">
        <f>SUM(M25:INDEX(M25:XFD25,1,M3))</f>
        <v>0.0</v>
      </c>
      <c r="L25" s="37"/>
    </row>
    <row r="26">
      <c r="A26" t="s">
        <v>128</v>
      </c>
      <c r="B26" t="s">
        <v>129</v>
      </c>
      <c r="C26" t="s">
        <v>130</v>
      </c>
      <c r="D26" t="s">
        <v>131</v>
      </c>
      <c r="E26" t="s">
        <v>132</v>
      </c>
      <c r="F26" t="s">
        <v>30</v>
      </c>
      <c r="G26" t="s">
        <v>31</v>
      </c>
      <c r="H26" t="s">
        <v>32</v>
      </c>
      <c r="I26" t="s">
        <v>32</v>
      </c>
      <c r="J26" t="n">
        <v>9.0</v>
      </c>
      <c r="K26" t="n">
        <f>SUM(M26:INDEX(M26:XFD26,1,M3))</f>
        <v>0.0</v>
      </c>
      <c r="L26" s="37"/>
    </row>
    <row r="27">
      <c r="A27" t="s">
        <v>133</v>
      </c>
      <c r="B27" t="s">
        <v>134</v>
      </c>
      <c r="C27" t="s">
        <v>135</v>
      </c>
      <c r="D27" t="s">
        <v>136</v>
      </c>
      <c r="E27" t="s">
        <v>137</v>
      </c>
      <c r="F27" t="s">
        <v>30</v>
      </c>
      <c r="G27" t="s">
        <v>31</v>
      </c>
      <c r="H27" t="s">
        <v>32</v>
      </c>
      <c r="I27" t="s">
        <v>32</v>
      </c>
      <c r="J27" t="n">
        <v>7.0</v>
      </c>
      <c r="K27" t="n">
        <f>SUM(M27:INDEX(M27:XFD27,1,M3))</f>
        <v>0.0</v>
      </c>
      <c r="L27" s="37"/>
    </row>
    <row r="28">
      <c r="A28" t="s">
        <v>138</v>
      </c>
      <c r="B28" t="s">
        <v>139</v>
      </c>
      <c r="C28" t="s">
        <v>140</v>
      </c>
      <c r="D28" t="s">
        <v>141</v>
      </c>
      <c r="E28" t="s">
        <v>142</v>
      </c>
      <c r="F28" t="s">
        <v>30</v>
      </c>
      <c r="G28" t="s">
        <v>31</v>
      </c>
      <c r="H28" t="s">
        <v>32</v>
      </c>
      <c r="I28" t="s">
        <v>32</v>
      </c>
      <c r="J28" t="n">
        <v>10.0</v>
      </c>
      <c r="K28" t="n">
        <f>SUM(M28:INDEX(M28:XFD28,1,M3))</f>
        <v>0.0</v>
      </c>
      <c r="L28" s="37"/>
    </row>
    <row r="29">
      <c r="A29" t="s">
        <v>143</v>
      </c>
      <c r="B29" t="s">
        <v>144</v>
      </c>
      <c r="C29" t="s">
        <v>145</v>
      </c>
      <c r="D29" t="s">
        <v>146</v>
      </c>
      <c r="E29" t="s">
        <v>147</v>
      </c>
      <c r="F29" t="s">
        <v>30</v>
      </c>
      <c r="G29" t="s">
        <v>31</v>
      </c>
      <c r="H29" t="s">
        <v>32</v>
      </c>
      <c r="I29" t="s">
        <v>32</v>
      </c>
      <c r="J29" t="n">
        <v>4.0</v>
      </c>
      <c r="K29" t="n">
        <f>SUM(M29:INDEX(M29:XFD29,1,M3))</f>
        <v>0.0</v>
      </c>
      <c r="L29" s="37"/>
    </row>
    <row r="30">
      <c r="A30" t="s">
        <v>148</v>
      </c>
      <c r="B30" t="s">
        <v>149</v>
      </c>
      <c r="C30" t="s">
        <v>150</v>
      </c>
      <c r="D30" t="s">
        <v>151</v>
      </c>
      <c r="E30" t="s">
        <v>152</v>
      </c>
      <c r="F30" t="s">
        <v>30</v>
      </c>
      <c r="G30" t="s">
        <v>31</v>
      </c>
      <c r="H30" t="s">
        <v>32</v>
      </c>
      <c r="I30" t="s">
        <v>32</v>
      </c>
      <c r="J30" t="n">
        <v>1.0</v>
      </c>
      <c r="K30" t="n">
        <f>SUM(M30:INDEX(M30:XFD30,1,M3))</f>
        <v>0.0</v>
      </c>
      <c r="L30" s="37"/>
    </row>
    <row r="31">
      <c r="A31" t="s">
        <v>153</v>
      </c>
      <c r="B31" t="s">
        <v>154</v>
      </c>
      <c r="C31" t="s">
        <v>155</v>
      </c>
      <c r="D31" t="s">
        <v>156</v>
      </c>
      <c r="E31" t="s">
        <v>157</v>
      </c>
      <c r="F31" t="s">
        <v>30</v>
      </c>
      <c r="G31" t="s">
        <v>31</v>
      </c>
      <c r="H31" t="s">
        <v>32</v>
      </c>
      <c r="I31" t="s">
        <v>32</v>
      </c>
      <c r="J31" t="n">
        <v>5.0</v>
      </c>
      <c r="K31" t="n">
        <f>SUM(M31:INDEX(M31:XFD31,1,M3))</f>
        <v>0.0</v>
      </c>
      <c r="L31" s="37"/>
    </row>
    <row r="32">
      <c r="A32" t="s">
        <v>158</v>
      </c>
      <c r="B32" t="s">
        <v>159</v>
      </c>
      <c r="C32" t="s">
        <v>160</v>
      </c>
      <c r="D32" t="s">
        <v>161</v>
      </c>
      <c r="E32" t="s">
        <v>162</v>
      </c>
      <c r="F32" t="s">
        <v>30</v>
      </c>
      <c r="G32" t="s">
        <v>31</v>
      </c>
      <c r="H32" t="s">
        <v>32</v>
      </c>
      <c r="I32" t="s">
        <v>32</v>
      </c>
      <c r="J32" t="n">
        <v>8.0</v>
      </c>
      <c r="K32" t="n">
        <f>SUM(M32:INDEX(M32:XFD32,1,M3))</f>
        <v>0.0</v>
      </c>
      <c r="L32" s="37"/>
    </row>
    <row r="33">
      <c r="A33" t="s">
        <v>163</v>
      </c>
      <c r="B33" t="s">
        <v>164</v>
      </c>
      <c r="C33" t="s">
        <v>165</v>
      </c>
      <c r="D33" t="s">
        <v>166</v>
      </c>
      <c r="E33" t="s">
        <v>167</v>
      </c>
      <c r="F33" t="s">
        <v>30</v>
      </c>
      <c r="G33" t="s">
        <v>31</v>
      </c>
      <c r="H33" t="s">
        <v>32</v>
      </c>
      <c r="I33" t="s">
        <v>32</v>
      </c>
      <c r="J33" t="n">
        <v>2.0</v>
      </c>
      <c r="K33" t="n">
        <f>SUM(M33:INDEX(M33:XFD33,1,M3))</f>
        <v>0.0</v>
      </c>
      <c r="L33" s="37"/>
    </row>
    <row r="34">
      <c r="A34" t="s">
        <v>168</v>
      </c>
      <c r="B34" t="s">
        <v>169</v>
      </c>
      <c r="C34" t="s">
        <v>170</v>
      </c>
      <c r="D34" t="s">
        <v>171</v>
      </c>
      <c r="E34" t="s">
        <v>172</v>
      </c>
      <c r="F34" t="s">
        <v>30</v>
      </c>
      <c r="G34" t="s">
        <v>31</v>
      </c>
      <c r="H34" t="s">
        <v>32</v>
      </c>
      <c r="I34" t="s">
        <v>32</v>
      </c>
      <c r="J34" t="n">
        <v>2.0</v>
      </c>
      <c r="K34" t="n">
        <f>SUM(M34:INDEX(M34:XFD34,1,M3))</f>
        <v>0.0</v>
      </c>
      <c r="L34" s="37"/>
    </row>
    <row r="35">
      <c r="A35" t="s">
        <v>173</v>
      </c>
      <c r="B35" t="s">
        <v>174</v>
      </c>
      <c r="C35" t="s">
        <v>175</v>
      </c>
      <c r="D35" t="s">
        <v>176</v>
      </c>
      <c r="E35" t="s">
        <v>177</v>
      </c>
      <c r="F35" t="s">
        <v>30</v>
      </c>
      <c r="G35" t="s">
        <v>31</v>
      </c>
      <c r="H35" t="s">
        <v>32</v>
      </c>
      <c r="I35" t="s">
        <v>32</v>
      </c>
      <c r="J35" t="n">
        <v>1.0</v>
      </c>
      <c r="K35" t="n">
        <f>SUM(M35:INDEX(M35:XFD35,1,M3))</f>
        <v>0.0</v>
      </c>
      <c r="L35" s="37"/>
    </row>
    <row r="36">
      <c r="A36" t="s">
        <v>178</v>
      </c>
      <c r="B36" t="s">
        <v>179</v>
      </c>
      <c r="C36" t="s">
        <v>180</v>
      </c>
      <c r="D36" t="s">
        <v>181</v>
      </c>
      <c r="E36" t="s">
        <v>182</v>
      </c>
      <c r="F36" t="s">
        <v>30</v>
      </c>
      <c r="G36" t="s">
        <v>31</v>
      </c>
      <c r="H36" t="s">
        <v>32</v>
      </c>
      <c r="I36" t="s">
        <v>32</v>
      </c>
      <c r="J36" t="n">
        <v>1.0</v>
      </c>
      <c r="K36" t="n">
        <f>SUM(M36:INDEX(M36:XFD36,1,M3))</f>
        <v>0.0</v>
      </c>
      <c r="L36" s="37"/>
    </row>
    <row r="37">
      <c r="A37" t="s">
        <v>183</v>
      </c>
      <c r="B37" t="s">
        <v>184</v>
      </c>
      <c r="C37" t="s">
        <v>185</v>
      </c>
      <c r="D37" t="s">
        <v>186</v>
      </c>
      <c r="E37" t="s">
        <v>187</v>
      </c>
      <c r="F37" t="s">
        <v>30</v>
      </c>
      <c r="G37" t="s">
        <v>31</v>
      </c>
      <c r="H37" t="s">
        <v>32</v>
      </c>
      <c r="I37" t="s">
        <v>32</v>
      </c>
      <c r="J37" t="n">
        <v>10.0</v>
      </c>
      <c r="K37" t="n">
        <f>SUM(M37:INDEX(M37:XFD37,1,M3))</f>
        <v>0.0</v>
      </c>
      <c r="L37" s="37"/>
    </row>
    <row r="38">
      <c r="A38" t="s">
        <v>188</v>
      </c>
      <c r="B38" t="s">
        <v>189</v>
      </c>
      <c r="C38" t="s">
        <v>190</v>
      </c>
      <c r="D38" t="s">
        <v>191</v>
      </c>
      <c r="E38" t="s">
        <v>192</v>
      </c>
      <c r="F38" t="s">
        <v>30</v>
      </c>
      <c r="G38" t="s">
        <v>31</v>
      </c>
      <c r="H38" t="s">
        <v>32</v>
      </c>
      <c r="I38" t="s">
        <v>32</v>
      </c>
      <c r="J38" t="n">
        <v>1.0</v>
      </c>
      <c r="K38" t="n">
        <f>SUM(M38:INDEX(M38:XFD38,1,M3))</f>
        <v>0.0</v>
      </c>
      <c r="L38" s="37"/>
    </row>
    <row r="39">
      <c r="A39" t="s">
        <v>193</v>
      </c>
      <c r="B39" t="s">
        <v>194</v>
      </c>
      <c r="C39" t="s">
        <v>195</v>
      </c>
      <c r="D39" t="s">
        <v>196</v>
      </c>
      <c r="E39" t="s">
        <v>197</v>
      </c>
      <c r="F39" t="s">
        <v>30</v>
      </c>
      <c r="G39" t="s">
        <v>31</v>
      </c>
      <c r="H39" t="s">
        <v>32</v>
      </c>
      <c r="I39" t="s">
        <v>32</v>
      </c>
      <c r="J39" t="n">
        <v>8.0</v>
      </c>
      <c r="K39" t="n">
        <f>SUM(M39:INDEX(M39:XFD39,1,M3))</f>
        <v>0.0</v>
      </c>
      <c r="L39" s="37"/>
    </row>
    <row r="40">
      <c r="A40" t="s">
        <v>198</v>
      </c>
      <c r="B40" t="s">
        <v>199</v>
      </c>
      <c r="C40" t="s">
        <v>200</v>
      </c>
      <c r="D40" t="s">
        <v>201</v>
      </c>
      <c r="E40" t="s">
        <v>202</v>
      </c>
      <c r="F40" t="s">
        <v>30</v>
      </c>
      <c r="G40" t="s">
        <v>31</v>
      </c>
      <c r="H40" t="s">
        <v>32</v>
      </c>
      <c r="I40" t="s">
        <v>32</v>
      </c>
      <c r="J40" t="n">
        <v>3.0</v>
      </c>
      <c r="K40" t="n">
        <f>SUM(M40:INDEX(M40:XFD40,1,M3))</f>
        <v>0.0</v>
      </c>
      <c r="L40" s="37"/>
    </row>
    <row r="41">
      <c r="A41" t="s">
        <v>203</v>
      </c>
      <c r="B41" t="s">
        <v>204</v>
      </c>
      <c r="C41" t="s">
        <v>205</v>
      </c>
      <c r="D41" t="s">
        <v>206</v>
      </c>
      <c r="E41" t="s">
        <v>207</v>
      </c>
      <c r="F41" t="s">
        <v>30</v>
      </c>
      <c r="G41" t="s">
        <v>31</v>
      </c>
      <c r="H41" t="s">
        <v>32</v>
      </c>
      <c r="I41" t="s">
        <v>32</v>
      </c>
      <c r="J41" t="n">
        <v>1.0</v>
      </c>
      <c r="K41" t="n">
        <f>SUM(M41:INDEX(M41:XFD41,1,M3))</f>
        <v>0.0</v>
      </c>
      <c r="L41" s="37"/>
    </row>
    <row r="42">
      <c r="A42" t="s">
        <v>208</v>
      </c>
      <c r="B42" t="s">
        <v>209</v>
      </c>
      <c r="C42" t="s">
        <v>210</v>
      </c>
      <c r="D42" t="s">
        <v>211</v>
      </c>
      <c r="E42" t="s">
        <v>212</v>
      </c>
      <c r="F42" t="s">
        <v>30</v>
      </c>
      <c r="G42" t="s">
        <v>31</v>
      </c>
      <c r="H42" t="s">
        <v>32</v>
      </c>
      <c r="I42" t="s">
        <v>32</v>
      </c>
      <c r="J42" t="n">
        <v>1.0</v>
      </c>
      <c r="K42" t="n">
        <f>SUM(M42:INDEX(M42:XFD42,1,M3))</f>
        <v>0.0</v>
      </c>
      <c r="L42" s="37"/>
    </row>
    <row r="43">
      <c r="A43" t="s">
        <v>213</v>
      </c>
      <c r="B43" t="s">
        <v>214</v>
      </c>
      <c r="C43" t="s">
        <v>215</v>
      </c>
      <c r="D43" t="s">
        <v>216</v>
      </c>
      <c r="E43" t="s">
        <v>217</v>
      </c>
      <c r="F43" t="s">
        <v>30</v>
      </c>
      <c r="G43" t="s">
        <v>31</v>
      </c>
      <c r="H43" t="s">
        <v>32</v>
      </c>
      <c r="I43" t="s">
        <v>32</v>
      </c>
      <c r="J43" t="n">
        <v>5.0</v>
      </c>
      <c r="K43" t="n">
        <f>SUM(M43:INDEX(M43:XFD43,1,M3))</f>
        <v>0.0</v>
      </c>
      <c r="L43" s="37"/>
    </row>
    <row r="44">
      <c r="A44" t="s">
        <v>218</v>
      </c>
      <c r="B44" t="s">
        <v>219</v>
      </c>
      <c r="C44" t="s">
        <v>220</v>
      </c>
      <c r="D44" t="s">
        <v>221</v>
      </c>
      <c r="E44" t="s">
        <v>222</v>
      </c>
      <c r="F44" t="s">
        <v>30</v>
      </c>
      <c r="G44" t="s">
        <v>31</v>
      </c>
      <c r="H44" t="s">
        <v>32</v>
      </c>
      <c r="I44" t="s">
        <v>32</v>
      </c>
      <c r="J44" t="n">
        <v>1.0</v>
      </c>
      <c r="K44" t="n">
        <f>SUM(M44:INDEX(M44:XFD44,1,M3))</f>
        <v>0.0</v>
      </c>
      <c r="L44" s="37"/>
    </row>
    <row r="45">
      <c r="A45" t="s">
        <v>223</v>
      </c>
      <c r="B45" t="s">
        <v>224</v>
      </c>
      <c r="C45" t="s">
        <v>225</v>
      </c>
      <c r="D45" t="s">
        <v>226</v>
      </c>
      <c r="E45" t="s">
        <v>227</v>
      </c>
      <c r="F45" t="s">
        <v>30</v>
      </c>
      <c r="G45" t="s">
        <v>31</v>
      </c>
      <c r="H45" t="s">
        <v>32</v>
      </c>
      <c r="I45" t="s">
        <v>32</v>
      </c>
      <c r="J45" t="n">
        <v>10.0</v>
      </c>
      <c r="K45" t="n">
        <f>SUM(M45:INDEX(M45:XFD45,1,M3))</f>
        <v>0.0</v>
      </c>
      <c r="L45" s="37"/>
    </row>
    <row r="46">
      <c r="A46" t="s">
        <v>228</v>
      </c>
      <c r="B46" t="s">
        <v>229</v>
      </c>
      <c r="C46" t="s">
        <v>230</v>
      </c>
      <c r="D46" t="s">
        <v>231</v>
      </c>
      <c r="E46" t="s">
        <v>232</v>
      </c>
      <c r="F46" t="s">
        <v>30</v>
      </c>
      <c r="G46" t="s">
        <v>31</v>
      </c>
      <c r="H46" t="s">
        <v>32</v>
      </c>
      <c r="I46" t="s">
        <v>32</v>
      </c>
      <c r="J46" t="n">
        <v>3.0</v>
      </c>
      <c r="K46" t="n">
        <f>SUM(M46:INDEX(M46:XFD46,1,M3))</f>
        <v>0.0</v>
      </c>
      <c r="L46" s="37"/>
    </row>
    <row r="47">
      <c r="A47" t="s">
        <v>233</v>
      </c>
      <c r="B47" t="s">
        <v>234</v>
      </c>
      <c r="C47" t="s">
        <v>235</v>
      </c>
      <c r="D47" t="s">
        <v>236</v>
      </c>
      <c r="E47" t="s">
        <v>237</v>
      </c>
      <c r="F47" t="s">
        <v>30</v>
      </c>
      <c r="G47" t="s">
        <v>31</v>
      </c>
      <c r="H47" t="s">
        <v>32</v>
      </c>
      <c r="I47" t="s">
        <v>32</v>
      </c>
      <c r="J47" t="n">
        <v>8.0</v>
      </c>
      <c r="K47" t="n">
        <f>SUM(M47:INDEX(M47:XFD47,1,M3))</f>
        <v>0.0</v>
      </c>
      <c r="L47" s="37"/>
    </row>
    <row r="48">
      <c r="A48" t="s">
        <v>238</v>
      </c>
      <c r="B48" t="s">
        <v>239</v>
      </c>
      <c r="C48" t="s">
        <v>240</v>
      </c>
      <c r="D48" t="s">
        <v>241</v>
      </c>
      <c r="E48" t="s">
        <v>242</v>
      </c>
      <c r="F48" t="s">
        <v>30</v>
      </c>
      <c r="G48" t="s">
        <v>31</v>
      </c>
      <c r="H48" t="s">
        <v>32</v>
      </c>
      <c r="I48" t="s">
        <v>32</v>
      </c>
      <c r="J48" t="n">
        <v>6.0</v>
      </c>
      <c r="K48" t="n">
        <f>SUM(M48:INDEX(M48:XFD48,1,M3))</f>
        <v>0.0</v>
      </c>
      <c r="L48" s="37"/>
    </row>
    <row r="49">
      <c r="A49" t="s">
        <v>243</v>
      </c>
      <c r="B49" t="s">
        <v>244</v>
      </c>
      <c r="C49" t="s">
        <v>245</v>
      </c>
      <c r="D49" t="s">
        <v>246</v>
      </c>
      <c r="E49" t="s">
        <v>247</v>
      </c>
      <c r="F49" t="s">
        <v>30</v>
      </c>
      <c r="G49" t="s">
        <v>31</v>
      </c>
      <c r="H49" t="s">
        <v>32</v>
      </c>
      <c r="I49" t="s">
        <v>32</v>
      </c>
      <c r="J49" t="n">
        <v>10.0</v>
      </c>
      <c r="K49" t="n">
        <f>SUM(M49:INDEX(M49:XFD49,1,M3))</f>
        <v>0.0</v>
      </c>
      <c r="L49" s="37"/>
    </row>
    <row r="50">
      <c r="A50" t="s">
        <v>248</v>
      </c>
      <c r="B50" t="s">
        <v>249</v>
      </c>
      <c r="C50" t="s">
        <v>250</v>
      </c>
      <c r="D50" t="s">
        <v>251</v>
      </c>
      <c r="E50" t="s">
        <v>252</v>
      </c>
      <c r="F50" t="s">
        <v>30</v>
      </c>
      <c r="G50" t="s">
        <v>31</v>
      </c>
      <c r="H50" t="s">
        <v>32</v>
      </c>
      <c r="I50" t="s">
        <v>32</v>
      </c>
      <c r="J50" t="n">
        <v>1.0</v>
      </c>
      <c r="K50" t="n">
        <f>SUM(M50:INDEX(M50:XFD50,1,M3))</f>
        <v>0.0</v>
      </c>
      <c r="L50" s="37"/>
    </row>
    <row r="51">
      <c r="A51" t="s">
        <v>253</v>
      </c>
      <c r="B51" t="s">
        <v>254</v>
      </c>
      <c r="C51" t="s">
        <v>255</v>
      </c>
      <c r="D51" t="s">
        <v>256</v>
      </c>
      <c r="E51" t="s">
        <v>257</v>
      </c>
      <c r="F51" t="s">
        <v>30</v>
      </c>
      <c r="G51" t="s">
        <v>31</v>
      </c>
      <c r="H51" t="s">
        <v>32</v>
      </c>
      <c r="I51" t="s">
        <v>32</v>
      </c>
      <c r="J51" t="n">
        <v>3.0</v>
      </c>
      <c r="K51" t="n">
        <f>SUM(M51:INDEX(M51:XFD51,1,M3))</f>
        <v>0.0</v>
      </c>
      <c r="L51" s="37"/>
    </row>
    <row r="52">
      <c r="A52" t="s">
        <v>258</v>
      </c>
      <c r="B52" t="s">
        <v>259</v>
      </c>
      <c r="C52" t="s">
        <v>260</v>
      </c>
      <c r="D52" t="s">
        <v>261</v>
      </c>
      <c r="E52" t="s">
        <v>262</v>
      </c>
      <c r="F52" t="s">
        <v>30</v>
      </c>
      <c r="G52" t="s">
        <v>31</v>
      </c>
      <c r="H52" t="s">
        <v>32</v>
      </c>
      <c r="I52" t="s">
        <v>32</v>
      </c>
      <c r="J52" t="n">
        <v>2.0</v>
      </c>
      <c r="K52" t="n">
        <f>SUM(M52:INDEX(M52:XFD52,1,M3))</f>
        <v>0.0</v>
      </c>
      <c r="L52" s="37"/>
    </row>
    <row r="53">
      <c r="A53" t="s">
        <v>263</v>
      </c>
      <c r="B53" t="s">
        <v>264</v>
      </c>
      <c r="C53" t="s">
        <v>265</v>
      </c>
      <c r="D53" t="s">
        <v>266</v>
      </c>
      <c r="E53" t="s">
        <v>267</v>
      </c>
      <c r="F53" t="s">
        <v>30</v>
      </c>
      <c r="G53" t="s">
        <v>31</v>
      </c>
      <c r="H53" t="s">
        <v>32</v>
      </c>
      <c r="I53" t="s">
        <v>32</v>
      </c>
      <c r="J53" t="n">
        <v>7.0</v>
      </c>
      <c r="K53" t="n">
        <f>SUM(M53:INDEX(M53:XFD53,1,M3))</f>
        <v>0.0</v>
      </c>
      <c r="L53" s="37"/>
    </row>
    <row r="54">
      <c r="A54" t="s">
        <v>268</v>
      </c>
      <c r="B54" t="s">
        <v>269</v>
      </c>
      <c r="C54" t="s">
        <v>270</v>
      </c>
      <c r="D54" t="s">
        <v>271</v>
      </c>
      <c r="E54" t="s">
        <v>272</v>
      </c>
      <c r="F54" t="s">
        <v>30</v>
      </c>
      <c r="G54" t="s">
        <v>31</v>
      </c>
      <c r="H54" t="s">
        <v>32</v>
      </c>
      <c r="I54" t="s">
        <v>32</v>
      </c>
      <c r="J54" t="n">
        <v>12.0</v>
      </c>
      <c r="K54" t="n">
        <f>SUM(M54:INDEX(M54:XFD54,1,M3))</f>
        <v>0.0</v>
      </c>
      <c r="L54" s="37"/>
    </row>
    <row r="55">
      <c r="A55" t="s">
        <v>273</v>
      </c>
      <c r="B55" t="s">
        <v>274</v>
      </c>
      <c r="C55" t="s">
        <v>275</v>
      </c>
      <c r="D55" t="s">
        <v>276</v>
      </c>
      <c r="E55" t="s">
        <v>277</v>
      </c>
      <c r="F55" t="s">
        <v>30</v>
      </c>
      <c r="G55" t="s">
        <v>31</v>
      </c>
      <c r="H55" t="s">
        <v>32</v>
      </c>
      <c r="I55" t="s">
        <v>32</v>
      </c>
      <c r="J55" t="n">
        <v>1.0</v>
      </c>
      <c r="K55" t="n">
        <f>SUM(M55:INDEX(M55:XFD55,1,M3))</f>
        <v>0.0</v>
      </c>
      <c r="L55" s="37"/>
    </row>
    <row r="56">
      <c r="A56" t="s">
        <v>278</v>
      </c>
      <c r="B56" t="s">
        <v>279</v>
      </c>
      <c r="C56" t="s">
        <v>280</v>
      </c>
      <c r="D56" t="s">
        <v>281</v>
      </c>
      <c r="E56" t="s">
        <v>282</v>
      </c>
      <c r="F56" t="s">
        <v>30</v>
      </c>
      <c r="G56" t="s">
        <v>31</v>
      </c>
      <c r="H56" t="s">
        <v>32</v>
      </c>
      <c r="I56" t="s">
        <v>32</v>
      </c>
      <c r="J56" t="n">
        <v>8.0</v>
      </c>
      <c r="K56" t="n">
        <f>SUM(M56:INDEX(M56:XFD56,1,M3))</f>
        <v>0.0</v>
      </c>
      <c r="L56" s="37"/>
    </row>
    <row r="57">
      <c r="A57" t="s">
        <v>283</v>
      </c>
      <c r="B57" t="s">
        <v>284</v>
      </c>
      <c r="C57" t="s">
        <v>285</v>
      </c>
      <c r="D57" t="s">
        <v>286</v>
      </c>
      <c r="E57" t="s">
        <v>287</v>
      </c>
      <c r="F57" t="s">
        <v>30</v>
      </c>
      <c r="G57" t="s">
        <v>31</v>
      </c>
      <c r="H57" t="s">
        <v>32</v>
      </c>
      <c r="I57" t="s">
        <v>32</v>
      </c>
      <c r="J57" t="n">
        <v>11.0</v>
      </c>
      <c r="K57" t="n">
        <f>SUM(M57:INDEX(M57:XFD57,1,M3))</f>
        <v>0.0</v>
      </c>
      <c r="L57" s="37"/>
    </row>
    <row r="58">
      <c r="A58" t="s">
        <v>288</v>
      </c>
      <c r="B58" t="s">
        <v>289</v>
      </c>
      <c r="C58" t="s">
        <v>290</v>
      </c>
      <c r="D58" t="s">
        <v>291</v>
      </c>
      <c r="E58" t="s">
        <v>292</v>
      </c>
      <c r="F58" t="s">
        <v>30</v>
      </c>
      <c r="G58" t="s">
        <v>31</v>
      </c>
      <c r="H58" t="s">
        <v>32</v>
      </c>
      <c r="I58" t="s">
        <v>32</v>
      </c>
      <c r="J58" t="n">
        <v>10.0</v>
      </c>
      <c r="K58" t="n">
        <f>SUM(M58:INDEX(M58:XFD58,1,M3))</f>
        <v>0.0</v>
      </c>
      <c r="L58" s="37"/>
    </row>
    <row r="59">
      <c r="A59" t="s">
        <v>293</v>
      </c>
      <c r="B59" t="s">
        <v>294</v>
      </c>
      <c r="C59" t="s">
        <v>295</v>
      </c>
      <c r="D59" t="s">
        <v>296</v>
      </c>
      <c r="E59" t="s">
        <v>297</v>
      </c>
      <c r="F59" t="s">
        <v>30</v>
      </c>
      <c r="G59" t="s">
        <v>31</v>
      </c>
      <c r="H59" t="s">
        <v>32</v>
      </c>
      <c r="I59" t="s">
        <v>32</v>
      </c>
      <c r="J59" t="n">
        <v>1.0</v>
      </c>
      <c r="K59" t="n">
        <f>SUM(M59:INDEX(M59:XFD59,1,M3))</f>
        <v>0.0</v>
      </c>
      <c r="L59" s="37"/>
    </row>
    <row r="60">
      <c r="A60" t="s">
        <v>298</v>
      </c>
      <c r="B60" t="s">
        <v>299</v>
      </c>
      <c r="C60" t="s">
        <v>300</v>
      </c>
      <c r="D60" t="s">
        <v>301</v>
      </c>
      <c r="E60" t="s">
        <v>302</v>
      </c>
      <c r="F60" t="s">
        <v>30</v>
      </c>
      <c r="G60" t="s">
        <v>31</v>
      </c>
      <c r="H60" t="s">
        <v>32</v>
      </c>
      <c r="I60" t="s">
        <v>32</v>
      </c>
      <c r="J60" t="n">
        <v>1.0</v>
      </c>
      <c r="K60" t="n">
        <f>SUM(M60:INDEX(M60:XFD60,1,M3))</f>
        <v>0.0</v>
      </c>
      <c r="L60" s="37"/>
    </row>
    <row r="61">
      <c r="A61" t="s">
        <v>303</v>
      </c>
      <c r="B61" t="s">
        <v>304</v>
      </c>
      <c r="C61" t="s">
        <v>305</v>
      </c>
      <c r="D61" t="s">
        <v>306</v>
      </c>
      <c r="E61" t="s">
        <v>307</v>
      </c>
      <c r="F61" t="s">
        <v>30</v>
      </c>
      <c r="G61" t="s">
        <v>31</v>
      </c>
      <c r="H61" t="s">
        <v>32</v>
      </c>
      <c r="I61" t="s">
        <v>32</v>
      </c>
      <c r="J61" t="n">
        <v>2.0</v>
      </c>
      <c r="K61" t="n">
        <f>SUM(M61:INDEX(M61:XFD61,1,M3))</f>
        <v>0.0</v>
      </c>
      <c r="L61" s="37"/>
    </row>
    <row r="62">
      <c r="A62" t="s">
        <v>308</v>
      </c>
      <c r="B62" t="s">
        <v>309</v>
      </c>
      <c r="C62" t="s">
        <v>310</v>
      </c>
      <c r="D62" t="s">
        <v>311</v>
      </c>
      <c r="E62" t="s">
        <v>312</v>
      </c>
      <c r="F62" t="s">
        <v>30</v>
      </c>
      <c r="G62" t="s">
        <v>31</v>
      </c>
      <c r="H62" t="s">
        <v>32</v>
      </c>
      <c r="I62" t="s">
        <v>32</v>
      </c>
      <c r="J62" t="n">
        <v>2.0</v>
      </c>
      <c r="K62" t="n">
        <f>SUM(M62:INDEX(M62:XFD62,1,M3))</f>
        <v>0.0</v>
      </c>
      <c r="L62" s="37"/>
    </row>
    <row r="63">
      <c r="A63" t="s">
        <v>313</v>
      </c>
      <c r="B63" t="s">
        <v>314</v>
      </c>
      <c r="C63" t="s">
        <v>315</v>
      </c>
      <c r="D63" t="s">
        <v>316</v>
      </c>
      <c r="E63" t="s">
        <v>317</v>
      </c>
      <c r="F63" t="s">
        <v>30</v>
      </c>
      <c r="G63" t="s">
        <v>31</v>
      </c>
      <c r="H63" t="s">
        <v>32</v>
      </c>
      <c r="I63" t="s">
        <v>32</v>
      </c>
      <c r="J63" t="n">
        <v>3.0</v>
      </c>
      <c r="K63" t="n">
        <f>SUM(M63:INDEX(M63:XFD63,1,M3))</f>
        <v>0.0</v>
      </c>
      <c r="L63" s="37"/>
    </row>
    <row r="64">
      <c r="A64" t="s">
        <v>318</v>
      </c>
      <c r="B64" t="s">
        <v>319</v>
      </c>
      <c r="C64" t="s">
        <v>320</v>
      </c>
      <c r="D64" t="s">
        <v>321</v>
      </c>
      <c r="E64" t="s">
        <v>322</v>
      </c>
      <c r="F64" t="s">
        <v>30</v>
      </c>
      <c r="G64" t="s">
        <v>31</v>
      </c>
      <c r="H64" t="s">
        <v>32</v>
      </c>
      <c r="I64" t="s">
        <v>32</v>
      </c>
      <c r="J64" t="n">
        <v>2.0</v>
      </c>
      <c r="K64" t="n">
        <f>SUM(M64:INDEX(M64:XFD64,1,M3))</f>
        <v>0.0</v>
      </c>
      <c r="L64" s="37"/>
    </row>
    <row r="65">
      <c r="A65" t="s">
        <v>323</v>
      </c>
      <c r="B65" t="s">
        <v>324</v>
      </c>
      <c r="C65" t="s">
        <v>325</v>
      </c>
      <c r="D65" t="s">
        <v>326</v>
      </c>
      <c r="E65" t="s">
        <v>327</v>
      </c>
      <c r="F65" t="s">
        <v>30</v>
      </c>
      <c r="G65" t="s">
        <v>31</v>
      </c>
      <c r="H65" t="s">
        <v>32</v>
      </c>
      <c r="I65" t="s">
        <v>32</v>
      </c>
      <c r="J65" t="n">
        <v>2.0</v>
      </c>
      <c r="K65" t="n">
        <f>SUM(M65:INDEX(M65:XFD65,1,M3))</f>
        <v>0.0</v>
      </c>
      <c r="L65" s="37"/>
    </row>
    <row r="66">
      <c r="A66" t="s">
        <v>328</v>
      </c>
      <c r="B66" t="s">
        <v>329</v>
      </c>
      <c r="C66" t="s">
        <v>330</v>
      </c>
      <c r="D66" t="s">
        <v>331</v>
      </c>
      <c r="E66" t="s">
        <v>332</v>
      </c>
      <c r="F66" t="s">
        <v>30</v>
      </c>
      <c r="G66" t="s">
        <v>31</v>
      </c>
      <c r="H66" t="s">
        <v>32</v>
      </c>
      <c r="I66" t="s">
        <v>32</v>
      </c>
      <c r="J66" t="n">
        <v>10.0</v>
      </c>
      <c r="K66" t="n">
        <f>SUM(M66:INDEX(M66:XFD66,1,M3))</f>
        <v>0.0</v>
      </c>
      <c r="L66" s="37"/>
    </row>
    <row r="67">
      <c r="A67" t="s">
        <v>333</v>
      </c>
      <c r="B67" t="s">
        <v>334</v>
      </c>
      <c r="C67" t="s">
        <v>335</v>
      </c>
      <c r="D67" t="s">
        <v>336</v>
      </c>
      <c r="E67" t="s">
        <v>337</v>
      </c>
      <c r="F67" t="s">
        <v>30</v>
      </c>
      <c r="G67" t="s">
        <v>31</v>
      </c>
      <c r="H67" t="s">
        <v>32</v>
      </c>
      <c r="I67" t="s">
        <v>32</v>
      </c>
      <c r="J67" t="n">
        <v>15.0</v>
      </c>
      <c r="K67" t="n">
        <f>SUM(M67:INDEX(M67:XFD67,1,M3))</f>
        <v>0.0</v>
      </c>
      <c r="L67" s="37"/>
    </row>
    <row r="68">
      <c r="A68" t="s">
        <v>338</v>
      </c>
      <c r="B68" t="s">
        <v>339</v>
      </c>
      <c r="C68" t="s">
        <v>340</v>
      </c>
      <c r="D68" t="s">
        <v>341</v>
      </c>
      <c r="E68" t="s">
        <v>342</v>
      </c>
      <c r="F68" t="s">
        <v>30</v>
      </c>
      <c r="G68" t="s">
        <v>31</v>
      </c>
      <c r="H68" t="s">
        <v>32</v>
      </c>
      <c r="I68" t="s">
        <v>32</v>
      </c>
      <c r="J68" t="n">
        <v>10.0</v>
      </c>
      <c r="K68" t="n">
        <f>SUM(M68:INDEX(M68:XFD68,1,M3))</f>
        <v>0.0</v>
      </c>
      <c r="L68" s="37"/>
    </row>
    <row r="69">
      <c r="A69" t="s">
        <v>343</v>
      </c>
      <c r="B69" t="s">
        <v>344</v>
      </c>
      <c r="C69" t="s">
        <v>345</v>
      </c>
      <c r="D69" t="s">
        <v>346</v>
      </c>
      <c r="E69" t="s">
        <v>347</v>
      </c>
      <c r="F69" t="s">
        <v>30</v>
      </c>
      <c r="G69" t="s">
        <v>31</v>
      </c>
      <c r="H69" t="s">
        <v>32</v>
      </c>
      <c r="I69" t="s">
        <v>32</v>
      </c>
      <c r="J69" t="n">
        <v>3.0</v>
      </c>
      <c r="K69" t="n">
        <f>SUM(M69:INDEX(M69:XFD69,1,M3))</f>
        <v>0.0</v>
      </c>
      <c r="L69" s="37"/>
    </row>
    <row r="70" ht="8.0" customHeight="true">
      <c r="A70" s="37"/>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c r="AK70" s="37"/>
      <c r="AL70" s="37"/>
      <c r="AM70" s="37"/>
      <c r="AN70" s="37"/>
      <c r="AO70" s="37"/>
      <c r="AP70" s="37"/>
      <c r="AQ70" s="37"/>
      <c r="AR70" s="37"/>
      <c r="AS70" s="37"/>
      <c r="AT70" s="37"/>
      <c r="AU70" s="37"/>
    </row>
    <row r="71">
      <c r="A71" t="s" s="41">
        <v>348</v>
      </c>
      <c r="B71" s="42"/>
      <c r="C71" s="43"/>
      <c r="D71" s="44"/>
      <c r="E71" s="45"/>
      <c r="F71" s="46"/>
      <c r="G71" s="47"/>
      <c r="H71" s="48"/>
      <c r="I71" s="49"/>
      <c r="J71" s="50"/>
      <c r="K71" s="51"/>
      <c r="L71" s="52"/>
      <c r="M71" t="n" s="53">
        <f>IF(M3&gt;=1,"P1 - B1","")</f>
        <v>0.0</v>
      </c>
      <c r="N71" t="n" s="54">
        <f>IF(M3&gt;=2,"P1 - B2","")</f>
        <v>0.0</v>
      </c>
      <c r="O71" t="n" s="55">
        <f>IF(M3&gt;=3,"P1 - B3","")</f>
        <v>0.0</v>
      </c>
      <c r="P71" t="n" s="56">
        <f>IF(M3&gt;=4,"P1 - B4","")</f>
        <v>0.0</v>
      </c>
      <c r="Q71" t="n" s="57">
        <f>IF(M3&gt;=5,"P1 - B5","")</f>
        <v>0.0</v>
      </c>
      <c r="R71" t="n" s="58">
        <f>IF(M3&gt;=6,"P1 - B6","")</f>
        <v>0.0</v>
      </c>
      <c r="S71" t="n" s="59">
        <f>IF(M3&gt;=7,"P1 - B7","")</f>
        <v>0.0</v>
      </c>
      <c r="T71" t="n" s="60">
        <f>IF(M3&gt;=8,"P1 - B8","")</f>
        <v>0.0</v>
      </c>
      <c r="U71" t="n" s="61">
        <f>IF(M3&gt;=9,"P1 - B9","")</f>
        <v>0.0</v>
      </c>
      <c r="V71" t="n" s="62">
        <f>IF(M3&gt;=10,"P1 - B10","")</f>
        <v>0.0</v>
      </c>
      <c r="W71" t="n" s="63">
        <f>IF(M3&gt;=11,"P1 - B11","")</f>
        <v>0.0</v>
      </c>
      <c r="X71" t="n" s="64">
        <f>IF(M3&gt;=12,"P1 - B12","")</f>
        <v>0.0</v>
      </c>
      <c r="Y71" t="n" s="65">
        <f>IF(M3&gt;=13,"P1 - B13","")</f>
        <v>0.0</v>
      </c>
      <c r="Z71" t="n" s="66">
        <f>IF(M3&gt;=14,"P1 - B14","")</f>
        <v>0.0</v>
      </c>
      <c r="AA71" t="n" s="67">
        <f>IF(M3&gt;=15,"P1 - B15","")</f>
        <v>0.0</v>
      </c>
      <c r="AB71" t="n" s="68">
        <f>IF(M3&gt;=16,"P1 - B16","")</f>
        <v>0.0</v>
      </c>
      <c r="AC71" t="n" s="69">
        <f>IF(M3&gt;=17,"P1 - B17","")</f>
        <v>0.0</v>
      </c>
      <c r="AD71" t="n" s="70">
        <f>IF(M3&gt;=18,"P1 - B18","")</f>
        <v>0.0</v>
      </c>
      <c r="AE71" t="n" s="71">
        <f>IF(M3&gt;=19,"P1 - B19","")</f>
        <v>0.0</v>
      </c>
      <c r="AF71" t="n" s="72">
        <f>IF(M3&gt;=20,"P1 - B20","")</f>
        <v>0.0</v>
      </c>
      <c r="AG71" t="n" s="73">
        <f>IF(M3&gt;=21,"P1 - B21","")</f>
        <v>0.0</v>
      </c>
      <c r="AH71" t="n" s="74">
        <f>IF(M3&gt;=22,"P1 - B22","")</f>
        <v>0.0</v>
      </c>
      <c r="AI71" t="n" s="75">
        <f>IF(M3&gt;=23,"P1 - B23","")</f>
        <v>0.0</v>
      </c>
      <c r="AJ71" t="n" s="76">
        <f>IF(M3&gt;=24,"P1 - B24","")</f>
        <v>0.0</v>
      </c>
      <c r="AK71" t="n" s="77">
        <f>IF(M3&gt;=25,"P1 - B25","")</f>
        <v>0.0</v>
      </c>
      <c r="AL71" t="n" s="78">
        <f>IF(M3&gt;=26,"P1 - B26","")</f>
        <v>0.0</v>
      </c>
      <c r="AM71" t="n" s="79">
        <f>IF(M3&gt;=27,"P1 - B27","")</f>
        <v>0.0</v>
      </c>
      <c r="AN71" t="n" s="80">
        <f>IF(M3&gt;=28,"P1 - B28","")</f>
        <v>0.0</v>
      </c>
      <c r="AO71" t="n" s="81">
        <f>IF(M3&gt;=29,"P1 - B29","")</f>
        <v>0.0</v>
      </c>
      <c r="AP71" t="n" s="82">
        <f>IF(M3&gt;=30,"P1 - B30","")</f>
        <v>0.0</v>
      </c>
      <c r="AQ71" t="n" s="83">
        <f>IF(M3&gt;=31,"P1 - B31","")</f>
        <v>0.0</v>
      </c>
      <c r="AR71" t="n" s="84">
        <f>IF(M3&gt;=32,"P1 - B32","")</f>
        <v>0.0</v>
      </c>
      <c r="AS71" t="n" s="85">
        <f>IF(M3&gt;=33,"P1 - B33","")</f>
        <v>0.0</v>
      </c>
      <c r="AT71" t="n" s="86">
        <f>IF(M3&gt;=34,"P1 - B34","")</f>
        <v>0.0</v>
      </c>
      <c r="AU71" t="n" s="87">
        <f>IF(M3&gt;=35,"P1 - B35","")</f>
        <v>0.0</v>
      </c>
    </row>
    <row r="72">
      <c r="A72" t="s" s="89">
        <v>349</v>
      </c>
      <c r="B72" s="90"/>
      <c r="C72" s="91"/>
      <c r="D72" s="92"/>
      <c r="E72" s="93"/>
      <c r="F72" s="94"/>
      <c r="G72" s="95"/>
      <c r="H72" s="96"/>
      <c r="I72" s="97"/>
      <c r="J72" s="98"/>
      <c r="K72" s="99"/>
      <c r="L72" s="100"/>
    </row>
    <row r="73">
      <c r="A73" t="s" s="102">
        <v>350</v>
      </c>
      <c r="B73" s="103"/>
      <c r="C73" s="104"/>
      <c r="D73" s="105"/>
      <c r="E73" s="106"/>
      <c r="F73" s="107"/>
      <c r="G73" s="108"/>
      <c r="H73" s="109"/>
      <c r="I73" s="110"/>
      <c r="J73" s="111"/>
      <c r="K73" s="112"/>
      <c r="L73" s="113"/>
    </row>
    <row r="74">
      <c r="A74" t="s" s="115">
        <v>351</v>
      </c>
      <c r="B74" s="116"/>
      <c r="C74" s="117"/>
      <c r="D74" s="118"/>
      <c r="E74" s="119"/>
      <c r="F74" s="120"/>
      <c r="G74" s="121"/>
      <c r="H74" s="122"/>
      <c r="I74" s="123"/>
      <c r="J74" s="124"/>
      <c r="K74" s="125"/>
      <c r="L74" s="126"/>
    </row>
    <row r="75">
      <c r="A75" t="s" s="128">
        <v>352</v>
      </c>
      <c r="B75" s="129"/>
      <c r="C75" s="130"/>
      <c r="D75" s="131"/>
      <c r="E75" s="132"/>
      <c r="F75" s="133"/>
      <c r="G75" s="134"/>
      <c r="H75" s="135"/>
      <c r="I75" s="136"/>
      <c r="J75" s="137"/>
      <c r="K75" s="138"/>
      <c r="L75" s="139"/>
    </row>
    <row r="76" ht="8.0" customHeight="true">
      <c r="A76" s="37"/>
      <c r="B76" s="37"/>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37"/>
      <c r="AS76" s="37"/>
      <c r="AT76" s="37"/>
      <c r="AU76" s="37"/>
    </row>
    <row r="77"/>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70:AU70"/>
    <mergeCell ref="A71:L71"/>
    <mergeCell ref="A72:L72"/>
    <mergeCell ref="A73:L73"/>
    <mergeCell ref="A74:L74"/>
    <mergeCell ref="A75:L75"/>
    <mergeCell ref="A76:AU76"/>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dataValidations count="3">
    <dataValidation type="whole" operator="between" sqref="M3" allowBlank="true" errorStyle="stop" showErrorMessage="true" errorTitle="Validation error" error="Enter a whole number between 1 and 35">
      <formula1>1</formula1>
      <formula2>35</formula2>
    </dataValidation>
    <dataValidation type="whole" operator="greaterThanOrEqual" sqref="M6:M70 N6:N70 O6:O70 P6:P70 Q6:Q70 R6:R70 S6:S70 T6:T70 U6:U70 V6:V70 W6:W70 X6:X70 Y6:Y70 Z6:Z70 AA6:AA70 AB6:AB70 AC6:AC70 AD6:AD70 AE6:AE70 AF6:AF70 AG6:AG70 AH6:AH70 AI6:AI70 AJ6:AJ70 AK6:AK70 AL6:AL70 AM6:AM70 AN6:AN70 AO6:AO70 AP6:AP70 AQ6:AQ70 AR6:AR70 AS6:AS70 AT6:AT70 AU6:AU70" allowBlank="true" errorStyle="stop" showErrorMessage="true" errorTitle="Validation error" error="Enter a whole number greater than or equal to 0">
      <formula1>0</formula1>
    </dataValidation>
    <dataValidation type="decimal" operator="greaterThan" sqref="M72:M75 N72:N75 O72:O75 P72:P75 Q72:Q75 R72:R75 S72:S75 T72:T75 U72:U75 V72:V75 W72:W75 X72:X75 Y72:Y75 Z72:Z75 AA72:AA75 AB72:AB75 AC72:AC75 AD72:AD75 AE72:AE75 AF72:AF75 AG72:AG75 AH72:AH75 AI72:AI75 AJ72:AJ75 AK72:AK75 AL72:AL75 AM72:AM75 AN72:AN75 AO72:AO75 AP72:AP75 AQ72:AQ75 AR72:AR75 AS72:AS75 AT72:AT75 AU72:AU75" allowBlank="true" errorStyle="stop" showErrorMessage="true" errorTitle="Validation error" error="Enter a number greater than 0">
      <formula1>0.0</formula1>
    </dataValidation>
  </dataValidations>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40">
        <v>353</v>
      </c>
      <c r="B1" t="s" s="141">
        <v>354</v>
      </c>
    </row>
    <row r="2">
      <c r="A2" t="s" s="142">
        <v>355</v>
      </c>
      <c r="B2" t="s" s="143">
        <v>356</v>
      </c>
    </row>
    <row r="3">
      <c r="A3" t="s" s="144">
        <v>357</v>
      </c>
      <c r="B3" t="s" s="145">
        <v>358</v>
      </c>
    </row>
    <row r="4">
      <c r="A4" t="s" s="146">
        <v>359</v>
      </c>
      <c r="B4" t="s" s="147">
        <v>360</v>
      </c>
    </row>
    <row r="5">
      <c r="A5" t="s" s="148">
        <v>361</v>
      </c>
      <c r="B5" t="n" s="14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2025-03-07T05:24:01Z</dcterms:created>
  <dc:creator>Apache POI</dc:creator>
</cp:coreProperties>
</file>