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workbookProtection lockStructure="true"/>
  <bookViews>
    <workbookView activeTab="0"/>
  </bookViews>
  <sheets>
    <sheet name="Box packing information" r:id="rId3" sheetId="1"/>
    <sheet name="Instructions" r:id="rId4" sheetId="2"/>
    <sheet name="Metadata" r:id="rId5" sheetId="3"/>
  </sheets>
</workbook>
</file>

<file path=xl/sharedStrings.xml><?xml version="1.0" encoding="utf-8"?>
<sst xmlns="http://schemas.openxmlformats.org/spreadsheetml/2006/main" count="750" uniqueCount="437">
  <si>
    <t>Provide the box details for this pack group below. See the instructions sheet if you have questions.</t>
  </si>
  <si>
    <t>Pack group: 1</t>
  </si>
  <si>
    <t>pgf1bc7db6-d86f-4728-952e-502e4cf8ec9c</t>
  </si>
  <si>
    <t>Total SKUs: 79 (424 units)</t>
  </si>
  <si>
    <t>Total box count:</t>
  </si>
  <si>
    <t>SKU</t>
  </si>
  <si>
    <t xml:space="preserve">Product title </t>
  </si>
  <si>
    <t>Id</t>
  </si>
  <si>
    <t>ASIN</t>
  </si>
  <si>
    <t>FNSKU</t>
  </si>
  <si>
    <t>Condition</t>
  </si>
  <si>
    <t>Prep type</t>
  </si>
  <si>
    <t>Who preps units?</t>
  </si>
  <si>
    <t>Who labels units?</t>
  </si>
  <si>
    <t>Expected quantity</t>
  </si>
  <si>
    <t>Boxed quantity</t>
  </si>
  <si>
    <t>DE-BBabyEatMTS-XL</t>
  </si>
  <si>
    <t>Decrum Pregnancy Announcement Shirts - Black Maternity Shirt Outfits [40022015-AE] | Black, XL</t>
  </si>
  <si>
    <t>pk33485dc8-9aaa-4235-a910-5689b61d901b</t>
  </si>
  <si>
    <t>B083QL6RCC</t>
  </si>
  <si>
    <t>X002FMJBYX</t>
  </si>
  <si>
    <t>NewItem</t>
  </si>
  <si>
    <t>Labeling,Poly bagging</t>
  </si>
  <si>
    <t>By seller</t>
  </si>
  <si>
    <t>DE-BFirstMommyMTS-XXL</t>
  </si>
  <si>
    <t>Decrum Plus Size Cute Pregnancy Tops for Women - Soft Maternity T Shirts for Women [40022016-AL] | Black, XXL</t>
  </si>
  <si>
    <t>pk8e243e5f-31e0-44d6-a884-37e170eed5d5</t>
  </si>
  <si>
    <t>B083QJYZ2J</t>
  </si>
  <si>
    <t>X002FMJ7GF</t>
  </si>
  <si>
    <t>DE-LGSMVNeckSet1-S</t>
  </si>
  <si>
    <t>Long Sleeve Shirt Men - Full Sleeve T Shirts Mens [4BUN00042] | LGS MenVNk Set 1, S</t>
  </si>
  <si>
    <t>pkb615d5bd-29d1-47b6-8287-eabd495dd462</t>
  </si>
  <si>
    <t>B08DHR5D7L</t>
  </si>
  <si>
    <t>X002LEWXDL</t>
  </si>
  <si>
    <t>DE-LGSMVNeckSet10NW-S</t>
  </si>
  <si>
    <t>Mens Long Sleeve Tshirts - V Neck Plain t Shirts for Men Pack | [4BUN00102] LGS MenV Set 10, S</t>
  </si>
  <si>
    <t>pkb9ef01d9-0c57-4bfd-9856-4f2f317b9f23</t>
  </si>
  <si>
    <t>B0CHB75CCX</t>
  </si>
  <si>
    <t>X003ZBF2D7</t>
  </si>
  <si>
    <t>DE-LGSMVNeckSet3-L</t>
  </si>
  <si>
    <t>Mens Long Sleeve Shirt Full Sleeve Casual Style T Shirts for Men Pack [4BUN00024] | LGS MenV Set 3, L</t>
  </si>
  <si>
    <t>pk7da28d6a-1270-4fe9-91df-01c7b9cb6f09</t>
  </si>
  <si>
    <t>B08DHQFFR8</t>
  </si>
  <si>
    <t>X002LEZFBN</t>
  </si>
  <si>
    <t>DE-LGSMVNeckSet3-M</t>
  </si>
  <si>
    <t>Soft Cotton Long Sleeve V Neck T Shirt Men [4BUN00023] | LGS MenV Set 3, M</t>
  </si>
  <si>
    <t>pkfecbe4a9-2962-423e-bf39-791559019e4a</t>
  </si>
  <si>
    <t>B08DHK5LYK</t>
  </si>
  <si>
    <t>X002LF4YMX</t>
  </si>
  <si>
    <t>DE-LGSMVNeckSet3-XL</t>
  </si>
  <si>
    <t>Men Long Sleeve Shirt - Full Sleeve Jersey Men's V Neck T Shirts [4BUN00025] | LGS MenV Set 3, XL</t>
  </si>
  <si>
    <t>pk246040a9-6bbf-44e2-9a9f-40fa70c6e40b</t>
  </si>
  <si>
    <t>B08DHRY1QV</t>
  </si>
  <si>
    <t>X002LF4YL9</t>
  </si>
  <si>
    <t>DE-LGSMVNeckSet36-L</t>
  </si>
  <si>
    <t>V Neck Long Sleeve Mens Tshirts Multipack - Soft Comfortable Full Sleeves Mens t Shirts Pack [4BUN00364] | LGS MenV Set 36, L</t>
  </si>
  <si>
    <t>pk9b0adc7a-6991-41c2-8129-dd3cbfb5c24c</t>
  </si>
  <si>
    <t>B0CN4PPGB4</t>
  </si>
  <si>
    <t>X0041C07IT</t>
  </si>
  <si>
    <t>DE-LGSMVNeckSet36-M</t>
  </si>
  <si>
    <t>V Neck Long Sleeve Mens Tshirts Multipack - Soft Comfortable Full Sleeves T Shirts for Men Pack [4BUN00363] | LGS MenV Set 36, M</t>
  </si>
  <si>
    <t>pk40b50022-15f5-42cf-b3c2-34138d0b2fc0</t>
  </si>
  <si>
    <t>B0CN4PPTMK</t>
  </si>
  <si>
    <t>X0041BOP5L</t>
  </si>
  <si>
    <t>DE-LGSMVNeckSet36-S</t>
  </si>
  <si>
    <t>V Neck Long Sleeve Mens Tshirts Multipack - Soft Comfortable Full Sleeves T Shirts for Men Pack [4BUN00362] | LGS MenV Set 36, S</t>
  </si>
  <si>
    <t>pk0335d09b-5b89-4788-91f8-f5253365ed68</t>
  </si>
  <si>
    <t>B0CN4PZXTJ</t>
  </si>
  <si>
    <t>X0041BP58H</t>
  </si>
  <si>
    <t>DE-LGSMVNeckSet36-XL</t>
  </si>
  <si>
    <t>V Neck Long Sleeve Mens Tshirts Multipack - Soft Comfortable Full Sleeves Mens t Shirts Pack [4BUN00365] | LGS MenV Set 36, XL</t>
  </si>
  <si>
    <t>pkaa1b98a5-48c4-4f1a-952c-5ae4c5665910</t>
  </si>
  <si>
    <t>B0CN4Q8G2D</t>
  </si>
  <si>
    <t>X0041BP5BJ</t>
  </si>
  <si>
    <t>DE-LGSMVNeckSet36-XXL</t>
  </si>
  <si>
    <t>V Neck Long Sleeve Mens Tshirts Multipack - Soft Comfortable Full Sleeves Mens tee Shirt Pack [4BUN00366] | LGS MenV Set 36, XXL</t>
  </si>
  <si>
    <t>pk247002ec-fbfa-40de-b6dd-565842f436eb</t>
  </si>
  <si>
    <t>B0CN4Q167N</t>
  </si>
  <si>
    <t>X0041BP55P</t>
  </si>
  <si>
    <t>DE-LGSMVNeckSet7-XL</t>
  </si>
  <si>
    <t>Soft Cotton Long Sleeve V Neck T Shirts Mens Shirts Pack | [4BUN00075] LGS MenV Set 7, XL</t>
  </si>
  <si>
    <t>pk242e91f6-789e-4079-ba17-400073579988</t>
  </si>
  <si>
    <t>B0B755DLXM</t>
  </si>
  <si>
    <t>X003BLBMCB</t>
  </si>
  <si>
    <t>DE-LGSMVNeckSet8-S</t>
  </si>
  <si>
    <t>Mens Long Sleeve Tshirts - Plain t Shirts for Men Pack | [4BUN00082] LGS MenV Set 8, S</t>
  </si>
  <si>
    <t>pkc66ebbce-3420-480a-a555-310c4474aae7</t>
  </si>
  <si>
    <t>B0B75411Z6</t>
  </si>
  <si>
    <t>X003BLHTZP</t>
  </si>
  <si>
    <t>DE-LGSPlianGrey-L</t>
  </si>
  <si>
    <t>Mens Grey Long Sleeve Shirt - Full Sleeve Mens Fashion Tshirt [40001044] | LGS GreyPlain, L</t>
  </si>
  <si>
    <t>pka2017604-6b15-4745-9617-7c24a206c30c</t>
  </si>
  <si>
    <t>B07ZF9M6NQ</t>
  </si>
  <si>
    <t>X002CON5BJ</t>
  </si>
  <si>
    <t>DE-LGSVNckWhite-L</t>
  </si>
  <si>
    <t>White Mens Long Sleeve Tshirts - V Neck T Shirts Men Playeras De Manga Larga para Hombre [40001174] (N) | LGS White, L</t>
  </si>
  <si>
    <t>pk28dcf6de-472c-4d83-8c86-0aeadc31cdd8</t>
  </si>
  <si>
    <t>B0BS3MSCFD</t>
  </si>
  <si>
    <t>X003M584T5</t>
  </si>
  <si>
    <t>DE-LGSVNckWhite-M</t>
  </si>
  <si>
    <t>White T Shirts for Men - Full Sleeve T Shirts Men V Neck Shirt [40001173] (N) | LGS White, M</t>
  </si>
  <si>
    <t>pk598890e7-ee7c-4c2d-872c-8a2930c3888f</t>
  </si>
  <si>
    <t>B0BS3MZVBK</t>
  </si>
  <si>
    <t>X003M5E2FZ</t>
  </si>
  <si>
    <t>DE-LGSVNckWhite-S</t>
  </si>
  <si>
    <t>White Long Sleeve Shirt Men Long Sleeve White Shirt - Long Sleeve Fashion t-Shirts [40001172] (N) | LGS White, S</t>
  </si>
  <si>
    <t>pk6dc8417b-fa5d-44ed-a10c-a5894ca09fac</t>
  </si>
  <si>
    <t>B0BS3NZXPH</t>
  </si>
  <si>
    <t>X003M584TF</t>
  </si>
  <si>
    <t>DE-LGSVNckWhite-XL</t>
  </si>
  <si>
    <t>White Long Sleeve V Neck T Shirt Men - Long Sleeve Tee Shirts for Men [40001175] (N) | LGS White, XL</t>
  </si>
  <si>
    <t>pkd8f11bd7-8c12-4407-8c50-28bb891eaf19</t>
  </si>
  <si>
    <t>B0BS3NYTF8</t>
  </si>
  <si>
    <t>X003M584RH</t>
  </si>
  <si>
    <t>DE-LGSVNckWhite-XXL</t>
  </si>
  <si>
    <t>Mens White Long Sleeve Shirt - Mens Long Sleeve V Neck T Shirts [40001176] (N) | LGS White, XXL</t>
  </si>
  <si>
    <t>pke825d5a8-0c66-44e8-84a3-a01aa4f2bd16</t>
  </si>
  <si>
    <t>B0BS3P8SLX</t>
  </si>
  <si>
    <t>X003M5DUDF</t>
  </si>
  <si>
    <t>DE-MBseblRglnChrclLGS-L</t>
  </si>
  <si>
    <t>Decrum Grey and Black Soft Cotton Baseball Full Sleeve Striped Raglan Shirts for Men [40042054] | Men Grey&amp;Blk Striped Rgln, L</t>
  </si>
  <si>
    <t>pk4c4902be-52e2-48a8-9a92-3cef01ca13dc</t>
  </si>
  <si>
    <t>B09M6LG5TG</t>
  </si>
  <si>
    <t>X0032X2AMJ</t>
  </si>
  <si>
    <t>DE-MBseblRglnChrclLGS-M</t>
  </si>
  <si>
    <t>Decrum Grey and Black Long Sleeve Baseball Shirts for Men Full Sleeve Mens Striped Raglan Shirt [40042053] | Men Grey&amp;Blk Striped Rgln, M</t>
  </si>
  <si>
    <t>pk63813be6-e93f-4724-80ae-7cfdc947a2b1</t>
  </si>
  <si>
    <t>B09M6KTQ8R</t>
  </si>
  <si>
    <t>X0032WMYWL</t>
  </si>
  <si>
    <t>DE-MBseblRglnChrclLGS-XL</t>
  </si>
  <si>
    <t>Decrum Grey and Black Soft Cotton Jersey Long Sleeve Raglan Shirt Men Basebal Tee Striped [40042055] | Men Grey&amp;Blk Striped Rgln, XL</t>
  </si>
  <si>
    <t>pk46b1b443-171d-4210-ba98-f4f2e7c19a6e</t>
  </si>
  <si>
    <t>B09M6CYMN5</t>
  </si>
  <si>
    <t>X0032WZRD9</t>
  </si>
  <si>
    <t>DE-MBseblRglnHeathrLGS-M</t>
  </si>
  <si>
    <t>Decrum Milage and Black Soft Cotton Baseball Jersey Full Sleeve Mens Striped Raglan Shirt [40042073] | Men Milge&amp;Blk Striped Rgln, M</t>
  </si>
  <si>
    <t>pk2904ca93-48fc-49bc-8c54-00391f0e72be</t>
  </si>
  <si>
    <t>B09M6BP5V4</t>
  </si>
  <si>
    <t>X0032WMYR1</t>
  </si>
  <si>
    <t>DE-MBseblRglnHeathrLGS-S</t>
  </si>
  <si>
    <t>Decrum Milage and Black Soft Cotton Striped Baseball Jersey Long Sleeve Raglan Shirt Men [40042072] | Men Milge&amp;Blk Striped Rgln, S</t>
  </si>
  <si>
    <t>pk440ccaf7-9834-44c5-b3fa-921305e4a1c0</t>
  </si>
  <si>
    <t>B09M6GG9XV</t>
  </si>
  <si>
    <t>X0032WVW3X</t>
  </si>
  <si>
    <t>DE-MBseblRglnHeathrLGS-XL</t>
  </si>
  <si>
    <t>Decrum Milage and Black Soft Cotton Jersey Long Sleeve Raglan Shirt Men Basebal Tee Striped [40042075] | Men Milge&amp;Blk Striped Rgln, XL</t>
  </si>
  <si>
    <t>pk1e9d5a1c-f8f0-41be-8f75-d38ffdc296c1</t>
  </si>
  <si>
    <t>B09M6D89CJ</t>
  </si>
  <si>
    <t>X0032WMYSF</t>
  </si>
  <si>
    <t>DE-MBseblRglnWhtLGS-M</t>
  </si>
  <si>
    <t>Decrum Raglan Shirt Men - Soft Sports Jersey Long Sleeve Baseball Shirts for Men | [40129013] Men Wht&amp;Blk Striped Rgln, M</t>
  </si>
  <si>
    <t>pkc39d9b77-7f11-42bd-a127-59d21c646905</t>
  </si>
  <si>
    <t>B0C4YZRC2P</t>
  </si>
  <si>
    <t>X003TIATO3</t>
  </si>
  <si>
    <t>DE-MBseblRglnWhtLGS-XL</t>
  </si>
  <si>
    <t>Decrum Raglan Shirt Men - Soft Sports Jersey Mens Long Sleeve T Shirts | [40129015] Men Wht&amp;Blk Striped Rgln, XL</t>
  </si>
  <si>
    <t>pkb8e781dd-599b-4cdf-a0a6-9373cd8748dd</t>
  </si>
  <si>
    <t>B0C4YZQ785</t>
  </si>
  <si>
    <t>X003TIAU0V</t>
  </si>
  <si>
    <t>DE-MBseblRglnWhtLGS-XS</t>
  </si>
  <si>
    <t>Decrum Raglan Shirt Men - Soft Sports Jersey Long Sleeve Baseball Shirts for Men | [40129011] Men Wht&amp;Blk Striped Rgln, XS</t>
  </si>
  <si>
    <t>pkbf65f144-1e53-461b-87ef-3dd0399818e6</t>
  </si>
  <si>
    <t>B0C4Z215PM</t>
  </si>
  <si>
    <t>X003TIAT0H</t>
  </si>
  <si>
    <t>DE-MBseblRglnWhtLGS-XXL</t>
  </si>
  <si>
    <t>Decrum Raglan Shirt Men - Soft Sports Jersey Long Sleeve Baseball Shirts for Men | [40129016] Men Wht&amp;Blk Striped Rgln, XXL</t>
  </si>
  <si>
    <t>pkd057a82a-05f4-4cc2-b820-5d9e9f84a798</t>
  </si>
  <si>
    <t>B0C4Z5YTXF</t>
  </si>
  <si>
    <t>X003TINJ2H</t>
  </si>
  <si>
    <t>DE-MMrn&amp;WhtHdedVrsty-XL</t>
  </si>
  <si>
    <t>Decrum Hooded Varsity Jacket Men - High School Bomber Style Baseball Jackets for Men [40170175] | Maroon &amp; White, XL</t>
  </si>
  <si>
    <t>pkd94eae74-e1fe-490b-aff9-98de32ade833</t>
  </si>
  <si>
    <t>B0CJRVK8K2</t>
  </si>
  <si>
    <t>X003Z9QO63</t>
  </si>
  <si>
    <t>DE-MRedHenley-3XL</t>
  </si>
  <si>
    <t>Decrum Mens Red Long Sleeve Shirt - Camisetas para Hombre Full Sleeve Henley Style [40005027] | Henley, 3XL</t>
  </si>
  <si>
    <t>pk63e80ba9-03c0-46ea-b4b1-c74366dc7ddc</t>
  </si>
  <si>
    <t>B0BWF5Y3H9</t>
  </si>
  <si>
    <t>X003Q3ZFSB</t>
  </si>
  <si>
    <t>DE-MRedPlnHodedVrsty-M</t>
  </si>
  <si>
    <t>Decrum Hooded Varsity Jacket Men - High School Letterman Bomber Style Baseball Jackets for Men (N) | [40071023] Plain Red Sleve, M</t>
  </si>
  <si>
    <t>pk3ebb2521-e720-4672-8e4b-7f4d15bf1450</t>
  </si>
  <si>
    <t>B0B56Z4T5D</t>
  </si>
  <si>
    <t>X003DQC01L</t>
  </si>
  <si>
    <t>DE-MRglnBlk&amp;WhtLGS-L</t>
  </si>
  <si>
    <t>Decrum Raglan Shirt Men - Soft Long Sleeve Shirts for Men [40128014] | Black&amp;White,L</t>
  </si>
  <si>
    <t>pk43b7e93f-8887-4280-a152-2021b3955905</t>
  </si>
  <si>
    <t>B0C1SV83K7</t>
  </si>
  <si>
    <t>X003S4TMR3</t>
  </si>
  <si>
    <t>DE-MRglnBlk&amp;WhtLGS-XXL</t>
  </si>
  <si>
    <t>Decrum Raglan Shirt Men - Soft Mens Long Sleeve T Shirts [40128016] | Black&amp;White,XXL</t>
  </si>
  <si>
    <t>pkf3a681d4-302c-4437-9edb-11022b6ef872</t>
  </si>
  <si>
    <t>B0C1SQ7J4P</t>
  </si>
  <si>
    <t>X003S4EL5L</t>
  </si>
  <si>
    <t>DE-MRglnBrgBlkLGS-XXL</t>
  </si>
  <si>
    <t>Decrum Soft Cotton Baseball Jersey Long Sleeve Burgundy Raglan Shirt Men [40156016] | Men Burgundy&amp;Blk Rgln Men, 2XL</t>
  </si>
  <si>
    <t>pke750312d-b049-4900-a9a9-95b02dcb2a9d</t>
  </si>
  <si>
    <t>B0CGZNRT93</t>
  </si>
  <si>
    <t>X003ZBE7ND</t>
  </si>
  <si>
    <t>DE-MRylblu&amp;whtHdedVrsty-M</t>
  </si>
  <si>
    <t>Decrum Hooded Varsity Jacket Men - High School Bomber Style Baseball Jackets for Men [40171173] | Royal Blue &amp; White, M</t>
  </si>
  <si>
    <t>pk8eaed553-9a34-41b8-97f8-16d8770c2943</t>
  </si>
  <si>
    <t>B0CJRWHNZ1</t>
  </si>
  <si>
    <t>X003Z9QNS7</t>
  </si>
  <si>
    <t>DE-MTS-HthrPnkRnckHrtFt-SHS-XL</t>
  </si>
  <si>
    <t>Decrum Momma Pink Maternity Tshirts for Women - Wife Mom to be Shirt [40022205-AM] | HrtFot Pink, XL</t>
  </si>
  <si>
    <t>pke0c76832-0d59-4268-8b86-5c68d71d34f7</t>
  </si>
  <si>
    <t>B0BQR84R5H</t>
  </si>
  <si>
    <t>X003KSQN9R</t>
  </si>
  <si>
    <t>DE-MVrstyChnlBlkRed-S-L</t>
  </si>
  <si>
    <t>Decrum Red and Black High School Varsity Jacket With Letter S - Casual Fashion Baseball Jackets for Men [40020024-EO] | S Red sleeve, L</t>
  </si>
  <si>
    <t>pk082b9a40-fa3a-4427-bb3a-fe9ed740f583</t>
  </si>
  <si>
    <t>B0CVGXY2Q6</t>
  </si>
  <si>
    <t>X0044QTH8D</t>
  </si>
  <si>
    <t>DE-MVrstyChnlBlkYlo-B-M</t>
  </si>
  <si>
    <t>Decrum Mens Letterman Varsity Jacket - Fleece Jacket Basketball [40020083-EK] | B Yellow sleeve, M</t>
  </si>
  <si>
    <t>pk13e668b3-aed1-40ff-8d79-5ebe7a2882b8</t>
  </si>
  <si>
    <t>B0CVH2DH92</t>
  </si>
  <si>
    <t>X0044QRS75</t>
  </si>
  <si>
    <t>DE-MnsTwStrpdPanlMaronSHS-XL</t>
  </si>
  <si>
    <t>Decrum Men's T Shirts Short Sleeve - Comfy Breathable Mens Tee Shirts [40045065] | 2 Stripes, XL</t>
  </si>
  <si>
    <t>pk6101daf6-8f39-46b7-bacf-76ff5353f5e1</t>
  </si>
  <si>
    <t>B09RPPC3M1</t>
  </si>
  <si>
    <t>X00356RSJD</t>
  </si>
  <si>
    <t>DE-NEWCOMNG-XXL</t>
  </si>
  <si>
    <t>Pregnancy Must Haves Gifts for Mom Plus Size - Maternity Shirts for Women [40022016-AK] | Black, XXL</t>
  </si>
  <si>
    <t>pk171d4fcf-4e75-4932-8425-61e394d63881</t>
  </si>
  <si>
    <t>B093GYDX9D</t>
  </si>
  <si>
    <t>X002VT0QW1</t>
  </si>
  <si>
    <t>DE-NEWLGSMVNeckSet1-XL</t>
  </si>
  <si>
    <t>Soft Cotton Long Sleeve V Neck T Shirts Men [4BUN00045] | LGS MenV Set 1, XL</t>
  </si>
  <si>
    <t>pka835feb1-c86c-4d3a-b325-7e8730fcd69b</t>
  </si>
  <si>
    <t>B09NH3BVHF</t>
  </si>
  <si>
    <t>X0033M4M93</t>
  </si>
  <si>
    <t>DE-NEWLGSMVNeckSet2-XXL</t>
  </si>
  <si>
    <t>Long Sleeve Shirt Men - Full Sleeve T Shirts Men [4BUN00066] | LGS MenV Set 2, XXL</t>
  </si>
  <si>
    <t>pk5b0e9226-51b7-44a5-a823-4f517da87a5d</t>
  </si>
  <si>
    <t>B08P75LSML</t>
  </si>
  <si>
    <t>X002R6UAD3</t>
  </si>
  <si>
    <t>DE-NEWLGSMVNeckSet2NEW-XL</t>
  </si>
  <si>
    <t>Soft Cotton Long Sleeve V Neck T Shirts Mens - T Shirts for Men Pack [4BUN00065] | LGS MenV Set 2, XL</t>
  </si>
  <si>
    <t>pk4198aec0-fc33-4def-aade-a9c21de07bc1</t>
  </si>
  <si>
    <t>B09NGRP521</t>
  </si>
  <si>
    <t>X0033M86PT</t>
  </si>
  <si>
    <t>DE-NEWREDCOMNGSOONW-M</t>
  </si>
  <si>
    <t>Nursing Red Pregnancy Shirt - Petite Funny Maternity T Shirts [40022023-AK] | Red, M</t>
  </si>
  <si>
    <t>pkb80e4b11-4ff6-4e6b-85f0-6cca1fd5317a</t>
  </si>
  <si>
    <t>B087MXRK77</t>
  </si>
  <si>
    <t>X002IFCLBH</t>
  </si>
  <si>
    <t>DE-REDCOMNGSOONW-XXL</t>
  </si>
  <si>
    <t>Decrum Red Maternity Pregnancy Shirts for Women Plus Size [40022026-AK] | Red, XXL</t>
  </si>
  <si>
    <t>pk37d8f9fb-a2de-4524-9dce-5ca787dfa077</t>
  </si>
  <si>
    <t>B07YSMFS54</t>
  </si>
  <si>
    <t>X002C4EJZP</t>
  </si>
  <si>
    <t>DE-REDHRTNDFOOTW-L</t>
  </si>
  <si>
    <t>Red Maternity T Shirt - Pregnant Shirts for Women Side Ruched Tee Shirt [40022024-AM] | Heart and Foot, L</t>
  </si>
  <si>
    <t>pk94d08b36-236c-43d7-a8aa-60d7608d9b26</t>
  </si>
  <si>
    <t>B07YSLG7JM</t>
  </si>
  <si>
    <t>X002C4FD2D</t>
  </si>
  <si>
    <t>DE-REDHRTNDFOOTW-M</t>
  </si>
  <si>
    <t>Red Maternity Graphic Tees - Pregnancy Shirts for Women [40022023-AM] | Heart and Foot, M</t>
  </si>
  <si>
    <t>pk3585f819-7f73-45a1-bc86-0d1bd81850c5</t>
  </si>
  <si>
    <t>B07YSMBXYN</t>
  </si>
  <si>
    <t>X002C4FJC7</t>
  </si>
  <si>
    <t>DE-REDHRTNDFOOTW-S</t>
  </si>
  <si>
    <t>Womens Red Maternity Shirt - Pregnancy Shirt [40022022-AM] | Heart and Foot, S</t>
  </si>
  <si>
    <t>pk601d3845-0ccf-45f5-876b-75b73a1cf543</t>
  </si>
  <si>
    <t>B07YSMK3DF</t>
  </si>
  <si>
    <t>X002C4F3RN</t>
  </si>
  <si>
    <t>DE-REDHRTNDFOOTW-XL</t>
  </si>
  <si>
    <t>Red Pregnancy Shirt - Maternity Shirts for Women [40022025-AM] | Heart and Foot, XL</t>
  </si>
  <si>
    <t>pk0441508c-8c45-495d-a5be-61fa4d5f5648</t>
  </si>
  <si>
    <t>B07YSN1VJC</t>
  </si>
  <si>
    <t>X002C4EYU5</t>
  </si>
  <si>
    <t>DE-W-VARSITY-GrnWH-XXL</t>
  </si>
  <si>
    <t>Decrum Stylish Varsity Jacket Women Crop – Fashion College Jacket For Womens Outerwear | [40184176] Green And White CRP, XXL</t>
  </si>
  <si>
    <t>pk3a6bf2cb-6dc3-40ee-9a25-607c9aacf316</t>
  </si>
  <si>
    <t>B0CQRLX6X5</t>
  </si>
  <si>
    <t>X0042V2AJN</t>
  </si>
  <si>
    <t>DE-W-VARSITY-MAWH-XL</t>
  </si>
  <si>
    <t>Decrum University Women Varsity Bomber Jackets – Soft Shell High School Letterman Jacket | [40160175] Maroon And White CRP, XL</t>
  </si>
  <si>
    <t>pkd3f01d8e-3b2c-4f7a-87e7-47bbd851ac70</t>
  </si>
  <si>
    <t>B0CHYMDM31</t>
  </si>
  <si>
    <t>X003Z9K89R</t>
  </si>
  <si>
    <t>DE-WBLk&amp;YLWHddVar-L</t>
  </si>
  <si>
    <t>Decrum Womens Bomber Jacket - Light Weight Jackets Womens [40115084] (N) | Black &amp; Yellow, L</t>
  </si>
  <si>
    <t>pk01578489-4119-4656-8908-5680f30c428b</t>
  </si>
  <si>
    <t>B0BXXTC1SK</t>
  </si>
  <si>
    <t>X003QSGT2H</t>
  </si>
  <si>
    <t>DE-WBlk&amp;WhtHddVar-S</t>
  </si>
  <si>
    <t>Decrum Varsity Jacket Women - Womens Jackets Lightweight Trendy [40115172] (N) | Black &amp; White, S</t>
  </si>
  <si>
    <t>pk19d1297d-2832-42f0-a220-25a69b418d50</t>
  </si>
  <si>
    <t>B0BXXV3WCN</t>
  </si>
  <si>
    <t>X003QSGT1X</t>
  </si>
  <si>
    <t>DE-WDtalingVrstyMrn-S</t>
  </si>
  <si>
    <t>Decrum Maroon Women Letterman Jacket | [40177062] Detalng Maroon, S</t>
  </si>
  <si>
    <t>pk6c803ad1-bda2-4dbc-8c60-7ebdabb919ae</t>
  </si>
  <si>
    <t>B0CMD8VGNP</t>
  </si>
  <si>
    <t>X0040YQXDL</t>
  </si>
  <si>
    <t>DE-WMatrntySet1-M</t>
  </si>
  <si>
    <t>Decrum Work Pack of 3 Womens Pregnancy Shirt - Mama Bear Soon to be Mom Gifts [4BUN00013] | Set1, M</t>
  </si>
  <si>
    <t>pkac1dabd7-dfce-4924-b988-c2d0d39637d5</t>
  </si>
  <si>
    <t>B08B7V6589</t>
  </si>
  <si>
    <t>X002KERHCJ</t>
  </si>
  <si>
    <t>DE-WMatrntySet2-M</t>
  </si>
  <si>
    <t>Decrum Pack of 3 Womens Pregnancy Shirt - Expecting Gifts for Mom [4BUN00053] | Set2, M</t>
  </si>
  <si>
    <t>pk56bcce48-284c-4b04-9938-223d96998380</t>
  </si>
  <si>
    <t>B08B7QXQRZ</t>
  </si>
  <si>
    <t>X002KEKKHD</t>
  </si>
  <si>
    <t>DE-WMtrntyBabyEatRed-L</t>
  </si>
  <si>
    <t>Decrum Pregnancy Shirts for Women Announcement - Red Maternity Shirt Maternity Clothes [40022024-AE] | Red, L</t>
  </si>
  <si>
    <t>pkf80b12d7-1dac-46b7-bdc3-addbde46483a</t>
  </si>
  <si>
    <t>B0D7VKLZ61</t>
  </si>
  <si>
    <t>X004AO7A7J</t>
  </si>
  <si>
    <t>DE-WMtrntyPeekingFaceRed-S</t>
  </si>
  <si>
    <t>Decrum Pregnancy Announcement Shirts for Women - Best Gift for Pregnant Women [40022022-AF] | Red, S</t>
  </si>
  <si>
    <t>pk3c9b2ca8-9627-4ddf-a201-d75e76d7ec3b</t>
  </si>
  <si>
    <t>B0D7VHZJ3R</t>
  </si>
  <si>
    <t>X004AO912V</t>
  </si>
  <si>
    <t>DE-WPRP&amp;WHtVar-XXL</t>
  </si>
  <si>
    <t>Decrum Womens Letterman Jacket | [40117176] | White, XXL</t>
  </si>
  <si>
    <t>pk87b61301-9172-4239-8e27-63310e0139c1</t>
  </si>
  <si>
    <t>B0BXXQ9JJ9</t>
  </si>
  <si>
    <t>X003QSJ32P</t>
  </si>
  <si>
    <t>DE-WRglnPnl2StrpQtrBlkWht-L</t>
  </si>
  <si>
    <t>Three Quarter Sleeve Tops Woman – Stripe Baseball Shirt for Women | [40151174] Black White Panel Rgln,L</t>
  </si>
  <si>
    <t>pkb4a5b293-075d-4fb1-a292-b1bfbc139d36</t>
  </si>
  <si>
    <t>B0CGXFZHQR</t>
  </si>
  <si>
    <t>X003Y671NR</t>
  </si>
  <si>
    <t>DE-WRglnPnl2StrpQtrBlkWht-M</t>
  </si>
  <si>
    <t>Decrum Black and White Womens V Neck Tshirt - Striped Womens Baseball Shirts | [40151173] Black White Panel Rgln,M</t>
  </si>
  <si>
    <t>pk99c66680-1bff-473a-a4e5-838900eb02de</t>
  </si>
  <si>
    <t>B0CGXJ68MG</t>
  </si>
  <si>
    <t>X003Y6BR5P</t>
  </si>
  <si>
    <t>DE-WRglnPnl2StrpQtrBlkWht-S</t>
  </si>
  <si>
    <t>Color Block Tops for Women - Tunics Womens 3/4 Sleeve T Shirts | [40151172] Black White Panel Rgln,S</t>
  </si>
  <si>
    <t>pka4ae858b-382d-4bc3-a646-c223ce1f6234</t>
  </si>
  <si>
    <t>B0CGXGBLS8</t>
  </si>
  <si>
    <t>X003Y6BADJ</t>
  </si>
  <si>
    <t>DE-WRglnPnl2StrpQtrBlkWht-XL</t>
  </si>
  <si>
    <t>Decrum Casual Tunic Womens V Neck Tops – Colorblock Baseball Shirts Women | [40151175] Black White Panel Rgln,XL</t>
  </si>
  <si>
    <t>pk33a536a5-3833-4c1e-abb1-6e66f6a6125a</t>
  </si>
  <si>
    <t>B0CGXGHVG1</t>
  </si>
  <si>
    <t>X003Y671TB</t>
  </si>
  <si>
    <t>DE-WRglnPnl2StrpQtrBlkWht-XS</t>
  </si>
  <si>
    <t>Raglan Tops for Women - Womens Baseball Tee Shirts 3/4 Sleeve Tunics | [40151171] Black White Panel Rgln,XS</t>
  </si>
  <si>
    <t>pk007b4d3a-51e2-4098-bbff-e13622351003</t>
  </si>
  <si>
    <t>B0CGXDS54M</t>
  </si>
  <si>
    <t>X003Y671WD</t>
  </si>
  <si>
    <t>DE-WRglnPnl2StrpQtrBlkWht-XXL</t>
  </si>
  <si>
    <t>Decrum Baseball Tee Shirts for Women - Colourblock Womens 3/4 Sleeve Shirts | [40151176] Black White Panel Rgln,XXL</t>
  </si>
  <si>
    <t>pk8d58527c-a67d-4ed2-a0ed-8a9bab378c62</t>
  </si>
  <si>
    <t>B0CGXHBKXW</t>
  </si>
  <si>
    <t>X003Y66ZI9</t>
  </si>
  <si>
    <t>DE-WRglnPnl2StrpQtrYloWht-L</t>
  </si>
  <si>
    <t>Three Quarter Sleeve Tops Woman – Stripe Baseball Shirt for Women | [40153174] Yellow White Panel Rgln,L</t>
  </si>
  <si>
    <t>pk38c7309e-94e0-486a-a6a2-4b5515e4cc08</t>
  </si>
  <si>
    <t>B0CGXGQMDG</t>
  </si>
  <si>
    <t>X003Y6BABB</t>
  </si>
  <si>
    <t>DE-WRglnPnl2StrpQtrYloWht-M</t>
  </si>
  <si>
    <t>Decrum V Neck T Shirts for Women Tunic - Striped Womens Baseball Shirts | [40153173] Yellow White Panel Rgln,M</t>
  </si>
  <si>
    <t>pk7f23254d-d65f-4d63-9808-61327b8e4db5</t>
  </si>
  <si>
    <t>B0CGXH2W7M</t>
  </si>
  <si>
    <t>X003Y6DCL7</t>
  </si>
  <si>
    <t>DE-WRglnPnl2StrpQtrYloWht-S</t>
  </si>
  <si>
    <t>Color Block Tops for Women - Tunics 3/4 Length Sleeve Womens Tops | [40153172] Yellow White Panel Rgln,S</t>
  </si>
  <si>
    <t>pkcd3b27ce-0608-4ba6-8bd9-4dad2a313aad</t>
  </si>
  <si>
    <t>B0CGXGMT3T</t>
  </si>
  <si>
    <t>X003Y6BU11</t>
  </si>
  <si>
    <t>DE-WRglnPnl2StrpQtrYloWht-XS</t>
  </si>
  <si>
    <t>Raglan Tops for Women - Womens Baseball Tee Shirts 3/4 Sleeve Tunics | [40153171] Yellow White Panel Rgln,XS</t>
  </si>
  <si>
    <t>pk27ba56eb-1ec5-4cbb-a8fc-ff5686263f1a</t>
  </si>
  <si>
    <t>B0CGXJBYKB</t>
  </si>
  <si>
    <t>X003Y6BAED</t>
  </si>
  <si>
    <t>DE-WRglnPnl2StrpQtrYloWhtNw-XL</t>
  </si>
  <si>
    <t>Decrum Casual Tunic Womens V Neck Tops - Striped Baseball Shirts Women | [40153175] Yellow White Panel Rgln,XL</t>
  </si>
  <si>
    <t>pk3aa020ef-6b18-4907-834e-3789cc257ee3</t>
  </si>
  <si>
    <t>B0D872RD7G</t>
  </si>
  <si>
    <t>X004AR44WF</t>
  </si>
  <si>
    <t>DE-WRylBlu&amp;WhtePlnVrsty-M</t>
  </si>
  <si>
    <t>Decrum White And Blue varsity jacket Womens - Plain Letterman Jacket Womens | [40056173] Plain White Sleeve, M</t>
  </si>
  <si>
    <t>pkbb77f826-b947-46ff-b11c-7b30e0837d6c</t>
  </si>
  <si>
    <t>B09YM5RK62</t>
  </si>
  <si>
    <t>X003AYEPOV</t>
  </si>
  <si>
    <t>DE-Wmn5BtnHnlyPrple-L</t>
  </si>
  <si>
    <t>Decrum Womens Long Sleeve Tops - Tunic Shirts for Women | [40049274] 5 Button Henley, L</t>
  </si>
  <si>
    <t>pk29527a3a-7d03-41e2-8523-74e5bb32f92e</t>
  </si>
  <si>
    <t>B0C7QNP1DC</t>
  </si>
  <si>
    <t>X003V8H00R</t>
  </si>
  <si>
    <t>DE-Wmn5BtnHnlyPrple-M</t>
  </si>
  <si>
    <t>Decrum Purple Long Sleeve Shirt Women - Henley Tops for Women | [40049273] 5 Button Henley, M</t>
  </si>
  <si>
    <t>pk265b9642-4fc6-4ff7-9481-b49c37a2b133</t>
  </si>
  <si>
    <t>B0C7QRRKB9</t>
  </si>
  <si>
    <t>X003V8KSZB</t>
  </si>
  <si>
    <t>DE-Wmn5BtnHnlyPrple-XL</t>
  </si>
  <si>
    <t>Decrum Womens Henley Long Sleeve Shirts for Women | [40049275] 5 Button Henley, XL</t>
  </si>
  <si>
    <t>pk53e2ef7d-e3ec-434e-a245-8968fe617844</t>
  </si>
  <si>
    <t>B0C7QRSG1W</t>
  </si>
  <si>
    <t>X003V8GYWH</t>
  </si>
  <si>
    <t>DE-WmnsWhiteRglnQtrSlvNEW-L</t>
  </si>
  <si>
    <t>Decrum White Baseball Shirts for Women 3/4 Sleeve - Raglan Sleeves Shirt Women [40131014] | White&amp;Blk Rgln Womn, L</t>
  </si>
  <si>
    <t>pk5f3a0015-9e9e-4f34-bc36-a5ae38b82957</t>
  </si>
  <si>
    <t>B0D17WT9KW</t>
  </si>
  <si>
    <t>X0047C0IG9</t>
  </si>
  <si>
    <t>DE-WmnsWhiteRglnQtrSlvNEW-M</t>
  </si>
  <si>
    <t>Decrum Baseball Tee Shirts - Jersey 3/4 Sleeve Raglan Shirt Womens [40131013] | White&amp;Blk Rgln Womn, M</t>
  </si>
  <si>
    <t>pk6be83290-240d-480a-b779-23d879ec8771</t>
  </si>
  <si>
    <t>B0D8FNQ2JN</t>
  </si>
  <si>
    <t>X004AXYHG7</t>
  </si>
  <si>
    <t>DE-Yelow-Plain-VrstyNEW-L</t>
  </si>
  <si>
    <t>Decrum Yellow and Black Baseball Varsity Jacket Men [40020084-CZ] | Plain Yellow Sleve, L</t>
  </si>
  <si>
    <t>pka6aebf01-6847-4cf6-a266-aefb465871b5</t>
  </si>
  <si>
    <t>B0CH8KS3T4</t>
  </si>
  <si>
    <t>X003Z46P0N</t>
  </si>
  <si>
    <t>Name of box</t>
  </si>
  <si>
    <t>Box weight (lb):</t>
  </si>
  <si>
    <t>Box width (inch):</t>
  </si>
  <si>
    <t>Box length (inch):</t>
  </si>
  <si>
    <t>Box height (inch):</t>
  </si>
  <si>
    <t>How to upload box content information using an Excel file</t>
  </si>
  <si>
    <t>Step 1 – Review total box count</t>
  </si>
  <si>
    <t xml:space="preserve">The Total box count field in the Excel file is automatically populated with the number you entered in Send to Amazon for the respective pack group. This number is only an estimate, and you can modify it by up to 10 boxes at any time before you upload this file. 
Each box in the shipment is identified with a number (box 1, box 2, etc.) and appears in a column in the workflow. If you update the total box count, the number of columns will update automatically. </t>
  </si>
  <si>
    <t>Step 2 – Provide box content information</t>
  </si>
  <si>
    <t>Each SKU in the pack group will appear in a row in the workflow. For each box, enter the number of units of each SKU that will be packed in that box. The "Boxed quantity" field shows the current number of units that you have entered. It will remain red until the units that you have entered match the expected unit quantity of this shipment.</t>
  </si>
  <si>
    <t>Step 3 – Provide box weights and dimensions</t>
  </si>
  <si>
    <t>For each box in the pack group, enter the weight and dimensions</t>
  </si>
  <si>
    <t>Step 4 – Save and upload</t>
  </si>
  <si>
    <t>Once you have filled out the Excel spreadsheet, you can upload it to Seller Central as an .xlsx file</t>
  </si>
  <si>
    <t>Locale</t>
  </si>
  <si>
    <t>en_US</t>
  </si>
  <si>
    <t>Weight unit</t>
  </si>
  <si>
    <t>lb</t>
  </si>
  <si>
    <t>Length unit</t>
  </si>
  <si>
    <t>in</t>
  </si>
  <si>
    <t>Version</t>
  </si>
  <si>
    <t>1.0</t>
  </si>
  <si>
    <t>Number of packing sheets</t>
  </si>
</sst>
</file>

<file path=xl/styles.xml><?xml version="1.0" encoding="utf-8"?>
<styleSheet xmlns="http://schemas.openxmlformats.org/spreadsheetml/2006/main">
  <numFmts count="0"/>
  <fonts count="127">
    <font>
      <sz val="11.0"/>
      <color indexed="8"/>
      <name val="Calibri"/>
      <family val="2"/>
      <scheme val="minor"/>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24.0"/>
    </font>
    <font>
      <name val="Calibri"/>
      <sz val="24.0"/>
    </font>
    <font>
      <name val="Calibri"/>
      <sz val="24.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b val="true"/>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20.0"/>
    </font>
    <font>
      <name val="Calibri"/>
      <sz val="14.0"/>
      <b val="true"/>
    </font>
    <font>
      <name val="Calibri"/>
      <sz val="13.0"/>
    </font>
    <font>
      <name val="Calibri"/>
      <sz val="14.0"/>
      <b val="true"/>
    </font>
    <font>
      <name val="Calibri"/>
      <sz val="13.0"/>
    </font>
    <font>
      <name val="Calibri"/>
      <sz val="14.0"/>
      <b val="true"/>
    </font>
    <font>
      <name val="Calibri"/>
      <sz val="13.0"/>
    </font>
    <font>
      <name val="Calibri"/>
      <sz val="14.0"/>
      <b val="true"/>
    </font>
    <font>
      <name val="Calibri"/>
      <sz val="13.0"/>
    </font>
  </fonts>
  <fills count="6">
    <fill>
      <patternFill patternType="none"/>
    </fill>
    <fill>
      <patternFill patternType="darkGray"/>
    </fill>
    <fill>
      <patternFill patternType="solid"/>
    </fill>
    <fill>
      <patternFill patternType="solid">
        <fgColor indexed="13"/>
      </patternFill>
    </fill>
    <fill>
      <patternFill patternType="solid">
        <fgColor indexed="23"/>
      </patternFill>
    </fill>
    <fill>
      <patternFill patternType="solid">
        <fgColor indexed="22"/>
      </patternFill>
    </fill>
  </fills>
  <borders count="21">
    <border>
      <left/>
      <right/>
      <top/>
      <bottom/>
      <diagonal/>
    </border>
    <border>
      <top style="thin"/>
    </border>
    <border>
      <top style="thin">
        <color indexed="63"/>
      </top>
    </border>
    <border>
      <left style="double"/>
      <top style="thin">
        <color indexed="63"/>
      </top>
    </border>
    <border>
      <left style="double">
        <color indexed="63"/>
      </left>
      <top style="thin">
        <color indexed="63"/>
      </top>
    </border>
    <border>
      <left style="double">
        <color indexed="63"/>
      </left>
      <top style="thin">
        <color indexed="63"/>
      </top>
      <bottom style="thin"/>
    </border>
    <border>
      <left style="double">
        <color indexed="63"/>
      </left>
      <top style="thin">
        <color indexed="63"/>
      </top>
      <bottom style="thin">
        <color indexed="63"/>
      </bottom>
    </border>
    <border>
      <left style="double">
        <color indexed="63"/>
      </left>
      <right style="double"/>
      <top style="thin">
        <color indexed="63"/>
      </top>
      <bottom style="thin">
        <color indexed="63"/>
      </bottom>
    </border>
    <border>
      <left style="double">
        <color indexed="63"/>
      </left>
      <right style="double">
        <color indexed="63"/>
      </right>
      <top style="thin">
        <color indexed="63"/>
      </top>
      <bottom style="thin">
        <color indexed="63"/>
      </bottom>
    </border>
    <border>
      <top style="double"/>
    </border>
    <border>
      <top style="double">
        <color indexed="63"/>
      </top>
    </border>
    <border>
      <left style="double"/>
      <top style="double">
        <color indexed="63"/>
      </top>
    </border>
    <border>
      <left style="double">
        <color indexed="63"/>
      </left>
      <top style="double">
        <color indexed="63"/>
      </top>
    </border>
    <border>
      <left style="double">
        <color indexed="63"/>
      </left>
      <top style="double">
        <color indexed="63"/>
      </top>
      <bottom style="thin"/>
    </border>
    <border>
      <left style="double">
        <color indexed="63"/>
      </left>
      <top style="double">
        <color indexed="63"/>
      </top>
      <bottom style="thin">
        <color indexed="63"/>
      </bottom>
    </border>
    <border>
      <left style="double">
        <color indexed="63"/>
      </left>
      <right style="double"/>
      <top style="double">
        <color indexed="63"/>
      </top>
      <bottom style="thin">
        <color indexed="63"/>
      </bottom>
    </border>
    <border>
      <left style="double">
        <color indexed="63"/>
      </left>
      <right style="double">
        <color indexed="63"/>
      </right>
      <top style="double">
        <color indexed="63"/>
      </top>
      <bottom style="thin">
        <color indexed="63"/>
      </bottom>
    </border>
    <border>
      <left style="double">
        <color indexed="63"/>
      </left>
      <top style="thin">
        <color indexed="63"/>
      </top>
      <bottom style="double"/>
    </border>
    <border>
      <left style="double">
        <color indexed="63"/>
      </left>
      <top style="thin">
        <color indexed="63"/>
      </top>
      <bottom style="double">
        <color indexed="63"/>
      </bottom>
    </border>
    <border>
      <left style="double">
        <color indexed="63"/>
      </left>
      <right style="double"/>
      <top style="thin">
        <color indexed="63"/>
      </top>
      <bottom style="double">
        <color indexed="63"/>
      </bottom>
    </border>
    <border>
      <left style="double">
        <color indexed="63"/>
      </left>
      <right style="double">
        <color indexed="63"/>
      </right>
      <top style="thin">
        <color indexed="63"/>
      </top>
      <bottom style="double">
        <color indexed="63"/>
      </bottom>
    </border>
  </borders>
  <cellStyleXfs count="1">
    <xf numFmtId="0" fontId="0" fillId="0" borderId="0"/>
  </cellStyleXfs>
  <cellXfs count="140">
    <xf numFmtId="0" fontId="0" fillId="0" borderId="0" xfId="0"/>
    <xf numFmtId="0" fontId="1" fillId="0" borderId="0" xfId="0" applyFont="true"/>
    <xf numFmtId="0" fontId="2" fillId="0" borderId="0" xfId="0" applyFont="true"/>
    <xf numFmtId="0" fontId="3" fillId="0" borderId="0" xfId="0" applyFont="true"/>
    <xf numFmtId="0" fontId="4" fillId="0" borderId="0" xfId="0" applyFont="true"/>
    <xf numFmtId="0" fontId="5" fillId="0" borderId="0" xfId="0" applyFont="true"/>
    <xf numFmtId="0" fontId="6" fillId="0" borderId="0" xfId="0" applyFont="true"/>
    <xf numFmtId="0" fontId="7" fillId="0" borderId="0" xfId="0" applyFont="true"/>
    <xf numFmtId="0" fontId="8" fillId="0" borderId="0" xfId="0" applyFont="true"/>
    <xf numFmtId="0" fontId="9" fillId="0" borderId="0" xfId="0" applyFont="true"/>
    <xf numFmtId="0" fontId="10" fillId="0" borderId="0" xfId="0" applyFont="true"/>
    <xf numFmtId="0" fontId="11" fillId="0" borderId="0" xfId="0" applyFont="true"/>
    <xf numFmtId="0" fontId="12" fillId="0" borderId="0" xfId="0" applyFont="true"/>
    <xf numFmtId="0" fontId="13" fillId="0" borderId="0" xfId="0" applyFont="true"/>
    <xf numFmtId="0" fontId="14" fillId="0" borderId="0" xfId="0" applyFont="true"/>
    <xf numFmtId="0" fontId="15" fillId="0" borderId="0" xfId="0" applyFont="true"/>
    <xf numFmtId="0" fontId="16" fillId="0" borderId="0" xfId="0" applyFont="true"/>
    <xf numFmtId="0" fontId="0" fillId="0" borderId="0" xfId="0">
      <alignment horizontal="left"/>
    </xf>
    <xf numFmtId="0" fontId="17" fillId="0" borderId="0" xfId="0" applyFont="true"/>
    <xf numFmtId="0" fontId="18" fillId="0" borderId="0" xfId="0" applyFont="true"/>
    <xf numFmtId="0" fontId="19" fillId="0" borderId="0" xfId="0" applyFont="true"/>
    <xf numFmtId="0" fontId="20" fillId="0" borderId="0" xfId="0" applyFont="true"/>
    <xf numFmtId="0" fontId="21" fillId="0" borderId="0" xfId="0" applyFont="true">
      <alignment horizontal="right"/>
    </xf>
    <xf numFmtId="0" fontId="22" fillId="0" borderId="0" xfId="0" applyFont="true">
      <alignment horizontal="right"/>
    </xf>
    <xf numFmtId="0" fontId="23" fillId="0" borderId="0" xfId="0" applyFont="true">
      <alignment horizontal="right"/>
    </xf>
    <xf numFmtId="0" fontId="24" fillId="0" borderId="0" xfId="0" applyFont="true">
      <alignment horizontal="right"/>
    </xf>
    <xf numFmtId="0" fontId="25" fillId="0" borderId="0" xfId="0" applyFont="true">
      <alignment horizontal="right"/>
    </xf>
    <xf numFmtId="0" fontId="26" fillId="3" borderId="0" xfId="0" applyFill="true" applyFont="true">
      <alignment horizontal="center"/>
      <protection locked="false"/>
    </xf>
    <xf numFmtId="0" fontId="0" fillId="4" borderId="0" xfId="0" applyFill="true"/>
    <xf numFmtId="0" fontId="27" fillId="5" borderId="0" xfId="0" applyFill="true" applyFont="true"/>
    <xf numFmtId="0" fontId="0" fillId="0" borderId="0" xfId="0">
      <protection locked="false"/>
    </xf>
    <xf numFmtId="0" fontId="28" fillId="0" borderId="0" xfId="0" applyFont="true">
      <alignment horizontal="right"/>
    </xf>
    <xf numFmtId="0" fontId="29" fillId="0" borderId="0" xfId="0" applyFont="true">
      <alignment horizontal="right"/>
    </xf>
    <xf numFmtId="0" fontId="30" fillId="0" borderId="0" xfId="0" applyFont="true">
      <alignment horizontal="right"/>
    </xf>
    <xf numFmtId="0" fontId="31" fillId="0" borderId="0" xfId="0" applyFont="true">
      <alignment horizontal="right"/>
    </xf>
    <xf numFmtId="0" fontId="32" fillId="0" borderId="0" xfId="0" applyFont="true">
      <alignment horizontal="right"/>
    </xf>
    <xf numFmtId="0" fontId="33" fillId="0" borderId="0" xfId="0" applyFont="true">
      <alignment horizontal="right"/>
    </xf>
    <xf numFmtId="0" fontId="34" fillId="0" borderId="0" xfId="0" applyFont="true">
      <alignment horizontal="right"/>
    </xf>
    <xf numFmtId="0" fontId="35" fillId="0" borderId="0" xfId="0" applyFont="true">
      <alignment horizontal="right"/>
    </xf>
    <xf numFmtId="0" fontId="36" fillId="0" borderId="0" xfId="0" applyFont="true">
      <alignment horizontal="right"/>
    </xf>
    <xf numFmtId="0" fontId="37" fillId="0" borderId="0" xfId="0" applyFont="true">
      <alignment horizontal="right"/>
    </xf>
    <xf numFmtId="0" fontId="38" fillId="0" borderId="0" xfId="0" applyFont="true">
      <alignment horizontal="right"/>
    </xf>
    <xf numFmtId="0" fontId="39" fillId="0" borderId="0" xfId="0" applyFont="true">
      <alignment horizontal="right"/>
    </xf>
    <xf numFmtId="0" fontId="40" fillId="0" borderId="0" xfId="0" applyFont="true">
      <alignment horizontal="right"/>
    </xf>
    <xf numFmtId="0" fontId="41" fillId="0" borderId="0" xfId="0" applyFont="true"/>
    <xf numFmtId="0" fontId="42" fillId="0" borderId="0" xfId="0" applyFont="true"/>
    <xf numFmtId="0" fontId="43" fillId="0" borderId="0" xfId="0" applyFont="true"/>
    <xf numFmtId="0" fontId="44" fillId="0" borderId="0" xfId="0" applyFont="true"/>
    <xf numFmtId="0" fontId="45" fillId="0" borderId="0" xfId="0" applyFont="true"/>
    <xf numFmtId="0" fontId="46" fillId="0" borderId="0" xfId="0" applyFont="true"/>
    <xf numFmtId="0" fontId="47" fillId="0" borderId="0" xfId="0" applyFont="true"/>
    <xf numFmtId="0" fontId="48" fillId="0" borderId="0" xfId="0" applyFont="true"/>
    <xf numFmtId="0" fontId="49" fillId="0" borderId="0" xfId="0" applyFont="true"/>
    <xf numFmtId="0" fontId="50" fillId="0" borderId="0" xfId="0" applyFont="true"/>
    <xf numFmtId="0" fontId="51" fillId="0" borderId="0" xfId="0" applyFont="true"/>
    <xf numFmtId="0" fontId="52" fillId="0" borderId="0" xfId="0" applyFont="true"/>
    <xf numFmtId="0" fontId="53" fillId="0" borderId="0" xfId="0" applyFont="true"/>
    <xf numFmtId="0" fontId="54" fillId="0" borderId="0" xfId="0" applyFont="true"/>
    <xf numFmtId="0" fontId="55" fillId="0" borderId="0" xfId="0" applyFont="true"/>
    <xf numFmtId="0" fontId="56" fillId="0" borderId="0" xfId="0" applyFont="true"/>
    <xf numFmtId="0" fontId="57" fillId="0" borderId="0" xfId="0" applyFont="true"/>
    <xf numFmtId="0" fontId="58" fillId="0" borderId="0" xfId="0" applyFont="true"/>
    <xf numFmtId="0" fontId="59" fillId="0" borderId="0" xfId="0" applyFont="true"/>
    <xf numFmtId="0" fontId="60" fillId="0" borderId="0" xfId="0" applyFont="true"/>
    <xf numFmtId="0" fontId="61" fillId="0" borderId="0" xfId="0" applyFont="true"/>
    <xf numFmtId="0" fontId="62" fillId="0" borderId="0" xfId="0" applyFont="true"/>
    <xf numFmtId="0" fontId="63" fillId="0" borderId="0" xfId="0" applyFont="true"/>
    <xf numFmtId="0" fontId="64" fillId="0" borderId="0" xfId="0" applyFont="true"/>
    <xf numFmtId="0" fontId="65" fillId="0" borderId="0" xfId="0" applyFont="true"/>
    <xf numFmtId="0" fontId="66" fillId="0" borderId="0" xfId="0" applyFont="true">
      <alignment horizontal="right"/>
    </xf>
    <xf numFmtId="0" fontId="67" fillId="0" borderId="0" xfId="0" applyFont="true">
      <alignment horizontal="right"/>
    </xf>
    <xf numFmtId="0" fontId="68" fillId="0" borderId="0" xfId="0" applyFont="true">
      <alignment horizontal="right"/>
    </xf>
    <xf numFmtId="0" fontId="69" fillId="0" borderId="0" xfId="0" applyFont="true">
      <alignment horizontal="right"/>
    </xf>
    <xf numFmtId="0" fontId="70" fillId="0" borderId="0" xfId="0" applyFont="true">
      <alignment horizontal="right"/>
    </xf>
    <xf numFmtId="0" fontId="71" fillId="0" borderId="0" xfId="0" applyFont="true">
      <alignment horizontal="right"/>
    </xf>
    <xf numFmtId="0" fontId="72" fillId="0" borderId="0" xfId="0" applyFont="true">
      <alignment horizontal="right"/>
    </xf>
    <xf numFmtId="0" fontId="73" fillId="0" borderId="0" xfId="0" applyFont="true">
      <alignment horizontal="right"/>
    </xf>
    <xf numFmtId="0" fontId="74" fillId="0" borderId="0" xfId="0" applyFont="true">
      <alignment horizontal="right"/>
    </xf>
    <xf numFmtId="0" fontId="75" fillId="0" borderId="0" xfId="0" applyFont="true">
      <alignment horizontal="right"/>
    </xf>
    <xf numFmtId="0" fontId="76" fillId="0" borderId="0" xfId="0" applyFont="true">
      <alignment horizontal="right"/>
    </xf>
    <xf numFmtId="0" fontId="77" fillId="0" borderId="0" xfId="0" applyFont="true">
      <alignment horizontal="right"/>
    </xf>
    <xf numFmtId="0" fontId="78" fillId="0" borderId="0" xfId="0" applyFont="true">
      <alignment horizontal="right"/>
    </xf>
    <xf numFmtId="0" fontId="79" fillId="0" borderId="0" xfId="0" applyFont="true">
      <alignment horizontal="right"/>
    </xf>
    <xf numFmtId="0" fontId="80" fillId="0" borderId="0" xfId="0" applyFont="true">
      <alignment horizontal="right"/>
    </xf>
    <xf numFmtId="0" fontId="81" fillId="0" borderId="0" xfId="0" applyFont="true">
      <alignment horizontal="right"/>
    </xf>
    <xf numFmtId="0" fontId="82" fillId="0" borderId="0" xfId="0" applyFont="true">
      <alignment horizontal="right"/>
    </xf>
    <xf numFmtId="0" fontId="83" fillId="0" borderId="0" xfId="0" applyFont="true">
      <alignment horizontal="right"/>
    </xf>
    <xf numFmtId="0" fontId="84" fillId="0" borderId="0" xfId="0" applyFont="true">
      <alignment horizontal="right"/>
    </xf>
    <xf numFmtId="0" fontId="85" fillId="0" borderId="0" xfId="0" applyFont="true">
      <alignment horizontal="right"/>
    </xf>
    <xf numFmtId="0" fontId="86" fillId="0" borderId="0" xfId="0" applyFont="true">
      <alignment horizontal="right"/>
    </xf>
    <xf numFmtId="0" fontId="87" fillId="0" borderId="0" xfId="0" applyFont="true">
      <alignment horizontal="right"/>
    </xf>
    <xf numFmtId="0" fontId="88" fillId="0" borderId="0" xfId="0" applyFont="true">
      <alignment horizontal="right"/>
    </xf>
    <xf numFmtId="0" fontId="89" fillId="0" borderId="0" xfId="0" applyFont="true">
      <alignment horizontal="right"/>
    </xf>
    <xf numFmtId="0" fontId="90" fillId="0" borderId="0" xfId="0" applyFont="true">
      <alignment horizontal="right"/>
    </xf>
    <xf numFmtId="0" fontId="91" fillId="0" borderId="0" xfId="0" applyFont="true">
      <alignment horizontal="right"/>
    </xf>
    <xf numFmtId="0" fontId="92" fillId="0" borderId="0" xfId="0" applyFont="true">
      <alignment horizontal="right"/>
    </xf>
    <xf numFmtId="0" fontId="93" fillId="0" borderId="0" xfId="0" applyFont="true">
      <alignment horizontal="right"/>
    </xf>
    <xf numFmtId="0" fontId="94" fillId="0" borderId="0" xfId="0" applyFont="true">
      <alignment horizontal="right"/>
    </xf>
    <xf numFmtId="0" fontId="95" fillId="0" borderId="0" xfId="0" applyFont="true">
      <alignment horizontal="right"/>
    </xf>
    <xf numFmtId="0" fontId="96" fillId="0" borderId="0" xfId="0" applyFont="true">
      <alignment horizontal="right"/>
    </xf>
    <xf numFmtId="0" fontId="97" fillId="0" borderId="0" xfId="0" applyFont="true">
      <alignment horizontal="right"/>
    </xf>
    <xf numFmtId="0" fontId="98" fillId="0" borderId="0" xfId="0" applyFont="true">
      <alignment horizontal="right"/>
    </xf>
    <xf numFmtId="0" fontId="99" fillId="0" borderId="0" xfId="0" applyFont="true">
      <alignment horizontal="right"/>
    </xf>
    <xf numFmtId="0" fontId="100" fillId="0" borderId="0" xfId="0" applyFont="true">
      <alignment horizontal="right"/>
    </xf>
    <xf numFmtId="0" fontId="101" fillId="0" borderId="0" xfId="0" applyFont="true">
      <alignment horizontal="right"/>
    </xf>
    <xf numFmtId="0" fontId="102" fillId="0" borderId="0" xfId="0" applyFont="true">
      <alignment horizontal="right"/>
    </xf>
    <xf numFmtId="0" fontId="103" fillId="0" borderId="0" xfId="0" applyFont="true">
      <alignment horizontal="right"/>
    </xf>
    <xf numFmtId="0" fontId="104" fillId="0" borderId="0" xfId="0" applyFont="true">
      <alignment horizontal="right"/>
    </xf>
    <xf numFmtId="0" fontId="105" fillId="0" borderId="0" xfId="0" applyFont="true">
      <alignment horizontal="right"/>
    </xf>
    <xf numFmtId="0" fontId="106" fillId="0" borderId="0" xfId="0" applyFont="true">
      <alignment horizontal="right"/>
    </xf>
    <xf numFmtId="0" fontId="107" fillId="0" borderId="0" xfId="0" applyFont="true">
      <alignment horizontal="right"/>
    </xf>
    <xf numFmtId="0" fontId="108" fillId="0" borderId="0" xfId="0" applyFont="true">
      <alignment horizontal="right"/>
    </xf>
    <xf numFmtId="0" fontId="109" fillId="0" borderId="0" xfId="0" applyFont="true">
      <alignment horizontal="right"/>
    </xf>
    <xf numFmtId="0" fontId="110" fillId="0" borderId="0" xfId="0" applyFont="true">
      <alignment horizontal="right"/>
    </xf>
    <xf numFmtId="0" fontId="111" fillId="0" borderId="0" xfId="0" applyFont="true">
      <alignment horizontal="right"/>
    </xf>
    <xf numFmtId="0" fontId="112" fillId="0" borderId="0" xfId="0" applyFont="true">
      <alignment horizontal="right"/>
    </xf>
    <xf numFmtId="0" fontId="113" fillId="0" borderId="0" xfId="0" applyFont="true">
      <alignment horizontal="right"/>
    </xf>
    <xf numFmtId="0" fontId="114" fillId="0" borderId="0" xfId="0" applyFont="true">
      <alignment horizontal="right"/>
    </xf>
    <xf numFmtId="0" fontId="115" fillId="0" borderId="0" xfId="0" applyFont="true">
      <alignment horizontal="right"/>
    </xf>
    <xf numFmtId="0" fontId="116" fillId="0" borderId="0" xfId="0" applyFont="true">
      <alignment horizontal="right"/>
    </xf>
    <xf numFmtId="0" fontId="117" fillId="0" borderId="0" xfId="0" applyFont="true">
      <alignment horizontal="right"/>
    </xf>
    <xf numFmtId="0" fontId="118" fillId="0" borderId="0" xfId="0" applyFont="true">
      <alignment wrapText="true"/>
    </xf>
    <xf numFmtId="0" fontId="119" fillId="5" borderId="8" xfId="0" applyFill="true" applyBorder="true" applyFont="true">
      <alignment wrapText="true"/>
    </xf>
    <xf numFmtId="0" fontId="120" fillId="0" borderId="8" xfId="0" applyBorder="true" applyFont="true">
      <alignment wrapText="true"/>
    </xf>
    <xf numFmtId="0" fontId="121" fillId="5" borderId="8" xfId="0" applyFill="true" applyBorder="true" applyFont="true">
      <alignment wrapText="true"/>
    </xf>
    <xf numFmtId="0" fontId="122" fillId="0" borderId="8" xfId="0" applyBorder="true" applyFont="true">
      <alignment wrapText="true"/>
    </xf>
    <xf numFmtId="0" fontId="123" fillId="5" borderId="8" xfId="0" applyFill="true" applyBorder="true" applyFont="true">
      <alignment wrapText="true"/>
    </xf>
    <xf numFmtId="0" fontId="124" fillId="0" borderId="8" xfId="0" applyBorder="true" applyFont="true">
      <alignment wrapText="true"/>
    </xf>
    <xf numFmtId="0" fontId="125" fillId="5" borderId="16" xfId="0" applyFill="true" applyBorder="true" applyFont="true">
      <alignment wrapText="true"/>
    </xf>
    <xf numFmtId="0" fontId="126" fillId="0" borderId="20" xfId="0" applyBorder="true" applyFont="true">
      <alignment wrapText="true"/>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cellXfs>
  <dxfs count="79">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s>
</styleSheet>
</file>

<file path=xl/_rels/workbook.xml.rels><?xml version="1.0" encoding="UTF-8" standalone="no"?><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s>
</file>

<file path=xl/worksheets/sheet1.xml><?xml version="1.0" encoding="utf-8"?>
<worksheet xmlns="http://schemas.openxmlformats.org/spreadsheetml/2006/main">
  <dimension ref="A1:AK92"/>
  <sheetViews>
    <sheetView workbookViewId="0" tabSelected="true">
      <pane xSplit="2.0" ySplit="5.0" state="frozen" topLeftCell="C6" activePane="bottomRight"/>
      <selection pane="bottomRight"/>
    </sheetView>
  </sheetViews>
  <sheetFormatPr defaultRowHeight="15.0"/>
  <cols>
    <col min="1" max="1" width="21.0" customWidth="true"/>
    <col min="2" max="2" width="61.0" customWidth="true"/>
    <col min="3" max="3" width="20.0" customWidth="true" hidden="true"/>
    <col min="4" max="4" width="21.0" customWidth="true"/>
    <col min="5" max="5" width="21.0" customWidth="true"/>
    <col min="6" max="6" width="15.0" customWidth="true"/>
    <col min="7" max="7" width="15.0" customWidth="true"/>
    <col min="8" max="8" width="15.0" customWidth="true"/>
    <col min="9" max="9" width="15.0" customWidth="true"/>
    <col min="10" max="10" width="15.0" customWidth="true"/>
    <col min="11" max="11" width="15.0" customWidth="true"/>
    <col min="12" max="12" width="1.0" customWidth="true"/>
    <col min="13" max="13" width="13.0" customWidth="true" style="30"/>
    <col min="14" max="14" width="13.0" customWidth="true" style="30"/>
    <col min="15" max="15" width="13.0" customWidth="true" style="30"/>
    <col min="16" max="16" width="13.0" customWidth="true" style="30"/>
    <col min="17" max="17" width="13.0" customWidth="true" style="30"/>
    <col min="18" max="18" width="13.0" customWidth="true" style="30"/>
    <col min="19" max="19" width="13.0" customWidth="true" style="30"/>
    <col min="20" max="20" width="13.0" customWidth="true" style="30"/>
    <col min="21" max="21" width="13.0" customWidth="true" style="30"/>
    <col min="22" max="22" width="13.0" customWidth="true" style="30"/>
    <col min="23" max="23" width="13.0" customWidth="true" style="30"/>
    <col min="24" max="24" width="13.0" customWidth="true" style="30"/>
    <col min="25" max="25" width="13.0" customWidth="true" style="30"/>
    <col min="26" max="26" width="13.0" customWidth="true" style="30"/>
    <col min="27" max="27" width="13.0" customWidth="true" style="30"/>
    <col min="28" max="28" width="13.0" customWidth="true" style="30"/>
    <col min="29" max="29" width="13.0" customWidth="true" style="30"/>
    <col min="30" max="30" width="13.0" customWidth="true" style="30"/>
    <col min="31" max="31" width="13.0" customWidth="true" style="30"/>
    <col min="32" max="32" width="13.0" customWidth="true" style="30"/>
    <col min="33" max="33" width="13.0" customWidth="true" style="30"/>
    <col min="34" max="34" width="13.0" customWidth="true" style="30"/>
    <col min="35" max="35" width="13.0" customWidth="true" style="30"/>
    <col min="36" max="36" width="13.0" customWidth="true" style="30"/>
    <col min="37" max="37" width="13.0" customWidth="true" style="30"/>
  </cols>
  <sheetData>
    <row r="1">
      <c r="A1" t="s" s="2">
        <v>0</v>
      </c>
      <c r="B1" s="3"/>
      <c r="C1" s="4"/>
      <c r="D1" s="5"/>
      <c r="E1" s="6"/>
      <c r="F1" s="7"/>
      <c r="G1" s="8"/>
      <c r="H1" s="9"/>
      <c r="I1" s="10"/>
      <c r="J1" s="11"/>
      <c r="K1" s="12"/>
      <c r="L1" s="13"/>
    </row>
    <row r="2">
      <c r="A2" t="s" s="15">
        <v>1</v>
      </c>
      <c r="B2" s="16"/>
      <c r="C2" t="s" s="17">
        <v>2</v>
      </c>
    </row>
    <row r="3">
      <c r="A3" t="s" s="19">
        <v>3</v>
      </c>
      <c r="B3" s="20"/>
      <c r="C3" s="21"/>
      <c r="I3" t="s" s="23">
        <v>4</v>
      </c>
      <c r="J3" s="24"/>
      <c r="K3" s="25"/>
      <c r="L3" s="26"/>
      <c r="M3" t="n" s="27">
        <v>15.0</v>
      </c>
    </row>
    <row r="4" ht="8.0" customHeight="true">
      <c r="A4" s="28"/>
      <c r="B4" s="28"/>
      <c r="C4" s="28"/>
      <c r="D4" s="28"/>
      <c r="E4" s="28"/>
      <c r="F4" s="28"/>
      <c r="G4" s="28"/>
      <c r="H4" s="28"/>
      <c r="I4" s="28"/>
      <c r="J4" s="28"/>
      <c r="K4" s="28"/>
      <c r="L4" s="28"/>
    </row>
    <row r="5">
      <c r="A5" t="s" s="29">
        <v>5</v>
      </c>
      <c r="B5" t="s" s="29">
        <v>6</v>
      </c>
      <c r="C5" t="s" s="29">
        <v>7</v>
      </c>
      <c r="D5" t="s" s="29">
        <v>8</v>
      </c>
      <c r="E5" t="s" s="29">
        <v>9</v>
      </c>
      <c r="F5" t="s" s="29">
        <v>10</v>
      </c>
      <c r="G5" t="s" s="29">
        <v>11</v>
      </c>
      <c r="H5" t="s" s="29">
        <v>12</v>
      </c>
      <c r="I5" t="s" s="29">
        <v>13</v>
      </c>
      <c r="J5" t="s" s="29">
        <v>14</v>
      </c>
      <c r="K5" t="s" s="29">
        <v>15</v>
      </c>
      <c r="L5" s="28"/>
      <c r="M5" t="n" s="29">
        <f>IF(M3&gt;=1,"Box 1 quantity","")</f>
        <v>0.0</v>
      </c>
      <c r="N5" t="n" s="29">
        <f>IF(M3&gt;=2,"Box 2 quantity","")</f>
        <v>0.0</v>
      </c>
      <c r="O5" t="n" s="29">
        <f>IF(M3&gt;=3,"Box 3 quantity","")</f>
        <v>0.0</v>
      </c>
      <c r="P5" t="n" s="29">
        <f>IF(M3&gt;=4,"Box 4 quantity","")</f>
        <v>0.0</v>
      </c>
      <c r="Q5" t="n" s="29">
        <f>IF(M3&gt;=5,"Box 5 quantity","")</f>
        <v>0.0</v>
      </c>
      <c r="R5" t="n" s="29">
        <f>IF(M3&gt;=6,"Box 6 quantity","")</f>
        <v>0.0</v>
      </c>
      <c r="S5" t="n" s="29">
        <f>IF(M3&gt;=7,"Box 7 quantity","")</f>
        <v>0.0</v>
      </c>
      <c r="T5" t="n" s="29">
        <f>IF(M3&gt;=8,"Box 8 quantity","")</f>
        <v>0.0</v>
      </c>
      <c r="U5" t="n" s="29">
        <f>IF(M3&gt;=9,"Box 9 quantity","")</f>
        <v>0.0</v>
      </c>
      <c r="V5" t="n" s="29">
        <f>IF(M3&gt;=10,"Box 10 quantity","")</f>
        <v>0.0</v>
      </c>
      <c r="W5" t="n" s="29">
        <f>IF(M3&gt;=11,"Box 11 quantity","")</f>
        <v>0.0</v>
      </c>
      <c r="X5" t="n" s="29">
        <f>IF(M3&gt;=12,"Box 12 quantity","")</f>
        <v>0.0</v>
      </c>
      <c r="Y5" t="n" s="29">
        <f>IF(M3&gt;=13,"Box 13 quantity","")</f>
        <v>0.0</v>
      </c>
      <c r="Z5" t="n" s="29">
        <f>IF(M3&gt;=14,"Box 14 quantity","")</f>
        <v>0.0</v>
      </c>
      <c r="AA5" t="n" s="29">
        <f>IF(M3&gt;=15,"Box 15 quantity","")</f>
        <v>0.0</v>
      </c>
      <c r="AB5" t="n" s="29">
        <f>IF(M3&gt;=16,"Box 16 quantity","")</f>
        <v>0.0</v>
      </c>
      <c r="AC5" t="n" s="29">
        <f>IF(M3&gt;=17,"Box 17 quantity","")</f>
        <v>0.0</v>
      </c>
      <c r="AD5" t="n" s="29">
        <f>IF(M3&gt;=18,"Box 18 quantity","")</f>
        <v>0.0</v>
      </c>
      <c r="AE5" t="n" s="29">
        <f>IF(M3&gt;=19,"Box 19 quantity","")</f>
        <v>0.0</v>
      </c>
      <c r="AF5" t="n" s="29">
        <f>IF(M3&gt;=20,"Box 20 quantity","")</f>
        <v>0.0</v>
      </c>
      <c r="AG5" t="n" s="29">
        <f>IF(M3&gt;=21,"Box 21 quantity","")</f>
        <v>0.0</v>
      </c>
      <c r="AH5" t="n" s="29">
        <f>IF(M3&gt;=22,"Box 22 quantity","")</f>
        <v>0.0</v>
      </c>
      <c r="AI5" t="n" s="29">
        <f>IF(M3&gt;=23,"Box 23 quantity","")</f>
        <v>0.0</v>
      </c>
      <c r="AJ5" t="n" s="29">
        <f>IF(M3&gt;=24,"Box 24 quantity","")</f>
        <v>0.0</v>
      </c>
      <c r="AK5" t="n" s="29">
        <f>IF(M3&gt;=25,"Box 25 quantity","")</f>
        <v>0.0</v>
      </c>
    </row>
    <row r="6">
      <c r="A6" t="s">
        <v>16</v>
      </c>
      <c r="B6" t="s">
        <v>17</v>
      </c>
      <c r="C6" t="s">
        <v>18</v>
      </c>
      <c r="D6" t="s">
        <v>19</v>
      </c>
      <c r="E6" t="s">
        <v>20</v>
      </c>
      <c r="F6" t="s">
        <v>21</v>
      </c>
      <c r="G6" t="s">
        <v>22</v>
      </c>
      <c r="H6" t="s">
        <v>23</v>
      </c>
      <c r="I6" t="s">
        <v>23</v>
      </c>
      <c r="J6" t="n">
        <v>1.0</v>
      </c>
      <c r="K6" t="n">
        <f>SUM(M6:INDEX(M6:XFD6,1,M3))</f>
        <v>0.0</v>
      </c>
      <c r="L6" s="28"/>
    </row>
    <row r="7">
      <c r="A7" t="s">
        <v>24</v>
      </c>
      <c r="B7" t="s">
        <v>25</v>
      </c>
      <c r="C7" t="s">
        <v>26</v>
      </c>
      <c r="D7" t="s">
        <v>27</v>
      </c>
      <c r="E7" t="s">
        <v>28</v>
      </c>
      <c r="F7" t="s">
        <v>21</v>
      </c>
      <c r="G7" t="s">
        <v>22</v>
      </c>
      <c r="H7" t="s">
        <v>23</v>
      </c>
      <c r="I7" t="s">
        <v>23</v>
      </c>
      <c r="J7" t="n">
        <v>1.0</v>
      </c>
      <c r="K7" t="n">
        <f>SUM(M7:INDEX(M7:XFD7,1,M3))</f>
        <v>0.0</v>
      </c>
      <c r="L7" s="28"/>
    </row>
    <row r="8">
      <c r="A8" t="s">
        <v>29</v>
      </c>
      <c r="B8" t="s">
        <v>30</v>
      </c>
      <c r="C8" t="s">
        <v>31</v>
      </c>
      <c r="D8" t="s">
        <v>32</v>
      </c>
      <c r="E8" t="s">
        <v>33</v>
      </c>
      <c r="F8" t="s">
        <v>21</v>
      </c>
      <c r="G8" t="s">
        <v>22</v>
      </c>
      <c r="H8" t="s">
        <v>23</v>
      </c>
      <c r="I8" t="s">
        <v>23</v>
      </c>
      <c r="J8" t="n">
        <v>3.0</v>
      </c>
      <c r="K8" t="n">
        <f>SUM(M8:INDEX(M8:XFD8,1,M3))</f>
        <v>0.0</v>
      </c>
      <c r="L8" s="28"/>
    </row>
    <row r="9">
      <c r="A9" t="s">
        <v>34</v>
      </c>
      <c r="B9" t="s">
        <v>35</v>
      </c>
      <c r="C9" t="s">
        <v>36</v>
      </c>
      <c r="D9" t="s">
        <v>37</v>
      </c>
      <c r="E9" t="s">
        <v>38</v>
      </c>
      <c r="F9" t="s">
        <v>21</v>
      </c>
      <c r="G9" t="s">
        <v>22</v>
      </c>
      <c r="H9" t="s">
        <v>23</v>
      </c>
      <c r="I9" t="s">
        <v>23</v>
      </c>
      <c r="J9" t="n">
        <v>5.0</v>
      </c>
      <c r="K9" t="n">
        <f>SUM(M9:INDEX(M9:XFD9,1,M3))</f>
        <v>0.0</v>
      </c>
      <c r="L9" s="28"/>
    </row>
    <row r="10">
      <c r="A10" t="s">
        <v>39</v>
      </c>
      <c r="B10" t="s">
        <v>40</v>
      </c>
      <c r="C10" t="s">
        <v>41</v>
      </c>
      <c r="D10" t="s">
        <v>42</v>
      </c>
      <c r="E10" t="s">
        <v>43</v>
      </c>
      <c r="F10" t="s">
        <v>21</v>
      </c>
      <c r="G10" t="s">
        <v>22</v>
      </c>
      <c r="H10" t="s">
        <v>23</v>
      </c>
      <c r="I10" t="s">
        <v>23</v>
      </c>
      <c r="J10" t="n">
        <v>4.0</v>
      </c>
      <c r="K10" t="n">
        <f>SUM(M10:INDEX(M10:XFD10,1,M3))</f>
        <v>0.0</v>
      </c>
      <c r="L10" s="28"/>
    </row>
    <row r="11">
      <c r="A11" t="s">
        <v>44</v>
      </c>
      <c r="B11" t="s">
        <v>45</v>
      </c>
      <c r="C11" t="s">
        <v>46</v>
      </c>
      <c r="D11" t="s">
        <v>47</v>
      </c>
      <c r="E11" t="s">
        <v>48</v>
      </c>
      <c r="F11" t="s">
        <v>21</v>
      </c>
      <c r="G11" t="s">
        <v>22</v>
      </c>
      <c r="H11" t="s">
        <v>23</v>
      </c>
      <c r="I11" t="s">
        <v>23</v>
      </c>
      <c r="J11" t="n">
        <v>7.0</v>
      </c>
      <c r="K11" t="n">
        <f>SUM(M11:INDEX(M11:XFD11,1,M3))</f>
        <v>0.0</v>
      </c>
      <c r="L11" s="28"/>
    </row>
    <row r="12">
      <c r="A12" t="s">
        <v>49</v>
      </c>
      <c r="B12" t="s">
        <v>50</v>
      </c>
      <c r="C12" t="s">
        <v>51</v>
      </c>
      <c r="D12" t="s">
        <v>52</v>
      </c>
      <c r="E12" t="s">
        <v>53</v>
      </c>
      <c r="F12" t="s">
        <v>21</v>
      </c>
      <c r="G12" t="s">
        <v>22</v>
      </c>
      <c r="H12" t="s">
        <v>23</v>
      </c>
      <c r="I12" t="s">
        <v>23</v>
      </c>
      <c r="J12" t="n">
        <v>6.0</v>
      </c>
      <c r="K12" t="n">
        <f>SUM(M12:INDEX(M12:XFD12,1,M3))</f>
        <v>0.0</v>
      </c>
      <c r="L12" s="28"/>
    </row>
    <row r="13">
      <c r="A13" t="s">
        <v>54</v>
      </c>
      <c r="B13" t="s">
        <v>55</v>
      </c>
      <c r="C13" t="s">
        <v>56</v>
      </c>
      <c r="D13" t="s">
        <v>57</v>
      </c>
      <c r="E13" t="s">
        <v>58</v>
      </c>
      <c r="F13" t="s">
        <v>21</v>
      </c>
      <c r="G13" t="s">
        <v>22</v>
      </c>
      <c r="H13" t="s">
        <v>23</v>
      </c>
      <c r="I13" t="s">
        <v>23</v>
      </c>
      <c r="J13" t="n">
        <v>10.0</v>
      </c>
      <c r="K13" t="n">
        <f>SUM(M13:INDEX(M13:XFD13,1,M3))</f>
        <v>0.0</v>
      </c>
      <c r="L13" s="28"/>
    </row>
    <row r="14">
      <c r="A14" t="s">
        <v>59</v>
      </c>
      <c r="B14" t="s">
        <v>60</v>
      </c>
      <c r="C14" t="s">
        <v>61</v>
      </c>
      <c r="D14" t="s">
        <v>62</v>
      </c>
      <c r="E14" t="s">
        <v>63</v>
      </c>
      <c r="F14" t="s">
        <v>21</v>
      </c>
      <c r="G14" t="s">
        <v>22</v>
      </c>
      <c r="H14" t="s">
        <v>23</v>
      </c>
      <c r="I14" t="s">
        <v>23</v>
      </c>
      <c r="J14" t="n">
        <v>5.0</v>
      </c>
      <c r="K14" t="n">
        <f>SUM(M14:INDEX(M14:XFD14,1,M3))</f>
        <v>0.0</v>
      </c>
      <c r="L14" s="28"/>
    </row>
    <row r="15">
      <c r="A15" t="s">
        <v>64</v>
      </c>
      <c r="B15" t="s">
        <v>65</v>
      </c>
      <c r="C15" t="s">
        <v>66</v>
      </c>
      <c r="D15" t="s">
        <v>67</v>
      </c>
      <c r="E15" t="s">
        <v>68</v>
      </c>
      <c r="F15" t="s">
        <v>21</v>
      </c>
      <c r="G15" t="s">
        <v>22</v>
      </c>
      <c r="H15" t="s">
        <v>23</v>
      </c>
      <c r="I15" t="s">
        <v>23</v>
      </c>
      <c r="J15" t="n">
        <v>4.0</v>
      </c>
      <c r="K15" t="n">
        <f>SUM(M15:INDEX(M15:XFD15,1,M3))</f>
        <v>0.0</v>
      </c>
      <c r="L15" s="28"/>
    </row>
    <row r="16">
      <c r="A16" t="s">
        <v>69</v>
      </c>
      <c r="B16" t="s">
        <v>70</v>
      </c>
      <c r="C16" t="s">
        <v>71</v>
      </c>
      <c r="D16" t="s">
        <v>72</v>
      </c>
      <c r="E16" t="s">
        <v>73</v>
      </c>
      <c r="F16" t="s">
        <v>21</v>
      </c>
      <c r="G16" t="s">
        <v>22</v>
      </c>
      <c r="H16" t="s">
        <v>23</v>
      </c>
      <c r="I16" t="s">
        <v>23</v>
      </c>
      <c r="J16" t="n">
        <v>4.0</v>
      </c>
      <c r="K16" t="n">
        <f>SUM(M16:INDEX(M16:XFD16,1,M3))</f>
        <v>0.0</v>
      </c>
      <c r="L16" s="28"/>
    </row>
    <row r="17">
      <c r="A17" t="s">
        <v>74</v>
      </c>
      <c r="B17" t="s">
        <v>75</v>
      </c>
      <c r="C17" t="s">
        <v>76</v>
      </c>
      <c r="D17" t="s">
        <v>77</v>
      </c>
      <c r="E17" t="s">
        <v>78</v>
      </c>
      <c r="F17" t="s">
        <v>21</v>
      </c>
      <c r="G17" t="s">
        <v>22</v>
      </c>
      <c r="H17" t="s">
        <v>23</v>
      </c>
      <c r="I17" t="s">
        <v>23</v>
      </c>
      <c r="J17" t="n">
        <v>3.0</v>
      </c>
      <c r="K17" t="n">
        <f>SUM(M17:INDEX(M17:XFD17,1,M3))</f>
        <v>0.0</v>
      </c>
      <c r="L17" s="28"/>
    </row>
    <row r="18">
      <c r="A18" t="s">
        <v>79</v>
      </c>
      <c r="B18" t="s">
        <v>80</v>
      </c>
      <c r="C18" t="s">
        <v>81</v>
      </c>
      <c r="D18" t="s">
        <v>82</v>
      </c>
      <c r="E18" t="s">
        <v>83</v>
      </c>
      <c r="F18" t="s">
        <v>21</v>
      </c>
      <c r="G18" t="s">
        <v>22</v>
      </c>
      <c r="H18" t="s">
        <v>23</v>
      </c>
      <c r="I18" t="s">
        <v>23</v>
      </c>
      <c r="J18" t="n">
        <v>1.0</v>
      </c>
      <c r="K18" t="n">
        <f>SUM(M18:INDEX(M18:XFD18,1,M3))</f>
        <v>0.0</v>
      </c>
      <c r="L18" s="28"/>
    </row>
    <row r="19">
      <c r="A19" t="s">
        <v>84</v>
      </c>
      <c r="B19" t="s">
        <v>85</v>
      </c>
      <c r="C19" t="s">
        <v>86</v>
      </c>
      <c r="D19" t="s">
        <v>87</v>
      </c>
      <c r="E19" t="s">
        <v>88</v>
      </c>
      <c r="F19" t="s">
        <v>21</v>
      </c>
      <c r="G19" t="s">
        <v>22</v>
      </c>
      <c r="H19" t="s">
        <v>23</v>
      </c>
      <c r="I19" t="s">
        <v>23</v>
      </c>
      <c r="J19" t="n">
        <v>1.0</v>
      </c>
      <c r="K19" t="n">
        <f>SUM(M19:INDEX(M19:XFD19,1,M3))</f>
        <v>0.0</v>
      </c>
      <c r="L19" s="28"/>
    </row>
    <row r="20">
      <c r="A20" t="s">
        <v>89</v>
      </c>
      <c r="B20" t="s">
        <v>90</v>
      </c>
      <c r="C20" t="s">
        <v>91</v>
      </c>
      <c r="D20" t="s">
        <v>92</v>
      </c>
      <c r="E20" t="s">
        <v>93</v>
      </c>
      <c r="F20" t="s">
        <v>21</v>
      </c>
      <c r="G20" t="s">
        <v>22</v>
      </c>
      <c r="H20" t="s">
        <v>23</v>
      </c>
      <c r="I20" t="s">
        <v>23</v>
      </c>
      <c r="J20" t="n">
        <v>11.0</v>
      </c>
      <c r="K20" t="n">
        <f>SUM(M20:INDEX(M20:XFD20,1,M3))</f>
        <v>0.0</v>
      </c>
      <c r="L20" s="28"/>
    </row>
    <row r="21">
      <c r="A21" t="s">
        <v>94</v>
      </c>
      <c r="B21" t="s">
        <v>95</v>
      </c>
      <c r="C21" t="s">
        <v>96</v>
      </c>
      <c r="D21" t="s">
        <v>97</v>
      </c>
      <c r="E21" t="s">
        <v>98</v>
      </c>
      <c r="F21" t="s">
        <v>21</v>
      </c>
      <c r="G21" t="s">
        <v>22</v>
      </c>
      <c r="H21" t="s">
        <v>23</v>
      </c>
      <c r="I21" t="s">
        <v>23</v>
      </c>
      <c r="J21" t="n">
        <v>6.0</v>
      </c>
      <c r="K21" t="n">
        <f>SUM(M21:INDEX(M21:XFD21,1,M3))</f>
        <v>0.0</v>
      </c>
      <c r="L21" s="28"/>
    </row>
    <row r="22">
      <c r="A22" t="s">
        <v>99</v>
      </c>
      <c r="B22" t="s">
        <v>100</v>
      </c>
      <c r="C22" t="s">
        <v>101</v>
      </c>
      <c r="D22" t="s">
        <v>102</v>
      </c>
      <c r="E22" t="s">
        <v>103</v>
      </c>
      <c r="F22" t="s">
        <v>21</v>
      </c>
      <c r="G22" t="s">
        <v>22</v>
      </c>
      <c r="H22" t="s">
        <v>23</v>
      </c>
      <c r="I22" t="s">
        <v>23</v>
      </c>
      <c r="J22" t="n">
        <v>3.0</v>
      </c>
      <c r="K22" t="n">
        <f>SUM(M22:INDEX(M22:XFD22,1,M3))</f>
        <v>0.0</v>
      </c>
      <c r="L22" s="28"/>
    </row>
    <row r="23">
      <c r="A23" t="s">
        <v>104</v>
      </c>
      <c r="B23" t="s">
        <v>105</v>
      </c>
      <c r="C23" t="s">
        <v>106</v>
      </c>
      <c r="D23" t="s">
        <v>107</v>
      </c>
      <c r="E23" t="s">
        <v>108</v>
      </c>
      <c r="F23" t="s">
        <v>21</v>
      </c>
      <c r="G23" t="s">
        <v>22</v>
      </c>
      <c r="H23" t="s">
        <v>23</v>
      </c>
      <c r="I23" t="s">
        <v>23</v>
      </c>
      <c r="J23" t="n">
        <v>1.0</v>
      </c>
      <c r="K23" t="n">
        <f>SUM(M23:INDEX(M23:XFD23,1,M3))</f>
        <v>0.0</v>
      </c>
      <c r="L23" s="28"/>
    </row>
    <row r="24">
      <c r="A24" t="s">
        <v>109</v>
      </c>
      <c r="B24" t="s">
        <v>110</v>
      </c>
      <c r="C24" t="s">
        <v>111</v>
      </c>
      <c r="D24" t="s">
        <v>112</v>
      </c>
      <c r="E24" t="s">
        <v>113</v>
      </c>
      <c r="F24" t="s">
        <v>21</v>
      </c>
      <c r="G24" t="s">
        <v>22</v>
      </c>
      <c r="H24" t="s">
        <v>23</v>
      </c>
      <c r="I24" t="s">
        <v>23</v>
      </c>
      <c r="J24" t="n">
        <v>2.0</v>
      </c>
      <c r="K24" t="n">
        <f>SUM(M24:INDEX(M24:XFD24,1,M3))</f>
        <v>0.0</v>
      </c>
      <c r="L24" s="28"/>
    </row>
    <row r="25">
      <c r="A25" t="s">
        <v>114</v>
      </c>
      <c r="B25" t="s">
        <v>115</v>
      </c>
      <c r="C25" t="s">
        <v>116</v>
      </c>
      <c r="D25" t="s">
        <v>117</v>
      </c>
      <c r="E25" t="s">
        <v>118</v>
      </c>
      <c r="F25" t="s">
        <v>21</v>
      </c>
      <c r="G25" t="s">
        <v>22</v>
      </c>
      <c r="H25" t="s">
        <v>23</v>
      </c>
      <c r="I25" t="s">
        <v>23</v>
      </c>
      <c r="J25" t="n">
        <v>14.0</v>
      </c>
      <c r="K25" t="n">
        <f>SUM(M25:INDEX(M25:XFD25,1,M3))</f>
        <v>0.0</v>
      </c>
      <c r="L25" s="28"/>
    </row>
    <row r="26">
      <c r="A26" t="s">
        <v>119</v>
      </c>
      <c r="B26" t="s">
        <v>120</v>
      </c>
      <c r="C26" t="s">
        <v>121</v>
      </c>
      <c r="D26" t="s">
        <v>122</v>
      </c>
      <c r="E26" t="s">
        <v>123</v>
      </c>
      <c r="F26" t="s">
        <v>21</v>
      </c>
      <c r="G26" t="s">
        <v>22</v>
      </c>
      <c r="H26" t="s">
        <v>23</v>
      </c>
      <c r="I26" t="s">
        <v>23</v>
      </c>
      <c r="J26" t="n">
        <v>15.0</v>
      </c>
      <c r="K26" t="n">
        <f>SUM(M26:INDEX(M26:XFD26,1,M3))</f>
        <v>0.0</v>
      </c>
      <c r="L26" s="28"/>
    </row>
    <row r="27">
      <c r="A27" t="s">
        <v>124</v>
      </c>
      <c r="B27" t="s">
        <v>125</v>
      </c>
      <c r="C27" t="s">
        <v>126</v>
      </c>
      <c r="D27" t="s">
        <v>127</v>
      </c>
      <c r="E27" t="s">
        <v>128</v>
      </c>
      <c r="F27" t="s">
        <v>21</v>
      </c>
      <c r="G27" t="s">
        <v>22</v>
      </c>
      <c r="H27" t="s">
        <v>23</v>
      </c>
      <c r="I27" t="s">
        <v>23</v>
      </c>
      <c r="J27" t="n">
        <v>6.0</v>
      </c>
      <c r="K27" t="n">
        <f>SUM(M27:INDEX(M27:XFD27,1,M3))</f>
        <v>0.0</v>
      </c>
      <c r="L27" s="28"/>
    </row>
    <row r="28">
      <c r="A28" t="s">
        <v>129</v>
      </c>
      <c r="B28" t="s">
        <v>130</v>
      </c>
      <c r="C28" t="s">
        <v>131</v>
      </c>
      <c r="D28" t="s">
        <v>132</v>
      </c>
      <c r="E28" t="s">
        <v>133</v>
      </c>
      <c r="F28" t="s">
        <v>21</v>
      </c>
      <c r="G28" t="s">
        <v>22</v>
      </c>
      <c r="H28" t="s">
        <v>23</v>
      </c>
      <c r="I28" t="s">
        <v>23</v>
      </c>
      <c r="J28" t="n">
        <v>13.0</v>
      </c>
      <c r="K28" t="n">
        <f>SUM(M28:INDEX(M28:XFD28,1,M3))</f>
        <v>0.0</v>
      </c>
      <c r="L28" s="28"/>
    </row>
    <row r="29">
      <c r="A29" t="s">
        <v>134</v>
      </c>
      <c r="B29" t="s">
        <v>135</v>
      </c>
      <c r="C29" t="s">
        <v>136</v>
      </c>
      <c r="D29" t="s">
        <v>137</v>
      </c>
      <c r="E29" t="s">
        <v>138</v>
      </c>
      <c r="F29" t="s">
        <v>21</v>
      </c>
      <c r="G29" t="s">
        <v>22</v>
      </c>
      <c r="H29" t="s">
        <v>23</v>
      </c>
      <c r="I29" t="s">
        <v>23</v>
      </c>
      <c r="J29" t="n">
        <v>2.0</v>
      </c>
      <c r="K29" t="n">
        <f>SUM(M29:INDEX(M29:XFD29,1,M3))</f>
        <v>0.0</v>
      </c>
      <c r="L29" s="28"/>
    </row>
    <row r="30">
      <c r="A30" t="s">
        <v>139</v>
      </c>
      <c r="B30" t="s">
        <v>140</v>
      </c>
      <c r="C30" t="s">
        <v>141</v>
      </c>
      <c r="D30" t="s">
        <v>142</v>
      </c>
      <c r="E30" t="s">
        <v>143</v>
      </c>
      <c r="F30" t="s">
        <v>21</v>
      </c>
      <c r="G30" t="s">
        <v>22</v>
      </c>
      <c r="H30" t="s">
        <v>23</v>
      </c>
      <c r="I30" t="s">
        <v>23</v>
      </c>
      <c r="J30" t="n">
        <v>8.0</v>
      </c>
      <c r="K30" t="n">
        <f>SUM(M30:INDEX(M30:XFD30,1,M3))</f>
        <v>0.0</v>
      </c>
      <c r="L30" s="28"/>
    </row>
    <row r="31">
      <c r="A31" t="s">
        <v>144</v>
      </c>
      <c r="B31" t="s">
        <v>145</v>
      </c>
      <c r="C31" t="s">
        <v>146</v>
      </c>
      <c r="D31" t="s">
        <v>147</v>
      </c>
      <c r="E31" t="s">
        <v>148</v>
      </c>
      <c r="F31" t="s">
        <v>21</v>
      </c>
      <c r="G31" t="s">
        <v>22</v>
      </c>
      <c r="H31" t="s">
        <v>23</v>
      </c>
      <c r="I31" t="s">
        <v>23</v>
      </c>
      <c r="J31" t="n">
        <v>1.0</v>
      </c>
      <c r="K31" t="n">
        <f>SUM(M31:INDEX(M31:XFD31,1,M3))</f>
        <v>0.0</v>
      </c>
      <c r="L31" s="28"/>
    </row>
    <row r="32">
      <c r="A32" t="s">
        <v>149</v>
      </c>
      <c r="B32" t="s">
        <v>150</v>
      </c>
      <c r="C32" t="s">
        <v>151</v>
      </c>
      <c r="D32" t="s">
        <v>152</v>
      </c>
      <c r="E32" t="s">
        <v>153</v>
      </c>
      <c r="F32" t="s">
        <v>21</v>
      </c>
      <c r="G32" t="s">
        <v>22</v>
      </c>
      <c r="H32" t="s">
        <v>23</v>
      </c>
      <c r="I32" t="s">
        <v>23</v>
      </c>
      <c r="J32" t="n">
        <v>2.0</v>
      </c>
      <c r="K32" t="n">
        <f>SUM(M32:INDEX(M32:XFD32,1,M3))</f>
        <v>0.0</v>
      </c>
      <c r="L32" s="28"/>
    </row>
    <row r="33">
      <c r="A33" t="s">
        <v>154</v>
      </c>
      <c r="B33" t="s">
        <v>155</v>
      </c>
      <c r="C33" t="s">
        <v>156</v>
      </c>
      <c r="D33" t="s">
        <v>157</v>
      </c>
      <c r="E33" t="s">
        <v>158</v>
      </c>
      <c r="F33" t="s">
        <v>21</v>
      </c>
      <c r="G33" t="s">
        <v>22</v>
      </c>
      <c r="H33" t="s">
        <v>23</v>
      </c>
      <c r="I33" t="s">
        <v>23</v>
      </c>
      <c r="J33" t="n">
        <v>1.0</v>
      </c>
      <c r="K33" t="n">
        <f>SUM(M33:INDEX(M33:XFD33,1,M3))</f>
        <v>0.0</v>
      </c>
      <c r="L33" s="28"/>
    </row>
    <row r="34">
      <c r="A34" t="s">
        <v>159</v>
      </c>
      <c r="B34" t="s">
        <v>160</v>
      </c>
      <c r="C34" t="s">
        <v>161</v>
      </c>
      <c r="D34" t="s">
        <v>162</v>
      </c>
      <c r="E34" t="s">
        <v>163</v>
      </c>
      <c r="F34" t="s">
        <v>21</v>
      </c>
      <c r="G34" t="s">
        <v>22</v>
      </c>
      <c r="H34" t="s">
        <v>23</v>
      </c>
      <c r="I34" t="s">
        <v>23</v>
      </c>
      <c r="J34" t="n">
        <v>2.0</v>
      </c>
      <c r="K34" t="n">
        <f>SUM(M34:INDEX(M34:XFD34,1,M3))</f>
        <v>0.0</v>
      </c>
      <c r="L34" s="28"/>
    </row>
    <row r="35">
      <c r="A35" t="s">
        <v>164</v>
      </c>
      <c r="B35" t="s">
        <v>165</v>
      </c>
      <c r="C35" t="s">
        <v>166</v>
      </c>
      <c r="D35" t="s">
        <v>167</v>
      </c>
      <c r="E35" t="s">
        <v>168</v>
      </c>
      <c r="F35" t="s">
        <v>21</v>
      </c>
      <c r="G35" t="s">
        <v>22</v>
      </c>
      <c r="H35" t="s">
        <v>23</v>
      </c>
      <c r="I35" t="s">
        <v>23</v>
      </c>
      <c r="J35" t="n">
        <v>3.0</v>
      </c>
      <c r="K35" t="n">
        <f>SUM(M35:INDEX(M35:XFD35,1,M3))</f>
        <v>0.0</v>
      </c>
      <c r="L35" s="28"/>
    </row>
    <row r="36">
      <c r="A36" t="s">
        <v>169</v>
      </c>
      <c r="B36" t="s">
        <v>170</v>
      </c>
      <c r="C36" t="s">
        <v>171</v>
      </c>
      <c r="D36" t="s">
        <v>172</v>
      </c>
      <c r="E36" t="s">
        <v>173</v>
      </c>
      <c r="F36" t="s">
        <v>21</v>
      </c>
      <c r="G36" t="s">
        <v>22</v>
      </c>
      <c r="H36" t="s">
        <v>23</v>
      </c>
      <c r="I36" t="s">
        <v>23</v>
      </c>
      <c r="J36" t="n">
        <v>1.0</v>
      </c>
      <c r="K36" t="n">
        <f>SUM(M36:INDEX(M36:XFD36,1,M3))</f>
        <v>0.0</v>
      </c>
      <c r="L36" s="28"/>
    </row>
    <row r="37">
      <c r="A37" t="s">
        <v>174</v>
      </c>
      <c r="B37" t="s">
        <v>175</v>
      </c>
      <c r="C37" t="s">
        <v>176</v>
      </c>
      <c r="D37" t="s">
        <v>177</v>
      </c>
      <c r="E37" t="s">
        <v>178</v>
      </c>
      <c r="F37" t="s">
        <v>21</v>
      </c>
      <c r="G37" t="s">
        <v>22</v>
      </c>
      <c r="H37" t="s">
        <v>23</v>
      </c>
      <c r="I37" t="s">
        <v>23</v>
      </c>
      <c r="J37" t="n">
        <v>1.0</v>
      </c>
      <c r="K37" t="n">
        <f>SUM(M37:INDEX(M37:XFD37,1,M3))</f>
        <v>0.0</v>
      </c>
      <c r="L37" s="28"/>
    </row>
    <row r="38">
      <c r="A38" t="s">
        <v>179</v>
      </c>
      <c r="B38" t="s">
        <v>180</v>
      </c>
      <c r="C38" t="s">
        <v>181</v>
      </c>
      <c r="D38" t="s">
        <v>182</v>
      </c>
      <c r="E38" t="s">
        <v>183</v>
      </c>
      <c r="F38" t="s">
        <v>21</v>
      </c>
      <c r="G38" t="s">
        <v>22</v>
      </c>
      <c r="H38" t="s">
        <v>23</v>
      </c>
      <c r="I38" t="s">
        <v>23</v>
      </c>
      <c r="J38" t="n">
        <v>1.0</v>
      </c>
      <c r="K38" t="n">
        <f>SUM(M38:INDEX(M38:XFD38,1,M3))</f>
        <v>0.0</v>
      </c>
      <c r="L38" s="28"/>
    </row>
    <row r="39">
      <c r="A39" t="s">
        <v>184</v>
      </c>
      <c r="B39" t="s">
        <v>185</v>
      </c>
      <c r="C39" t="s">
        <v>186</v>
      </c>
      <c r="D39" t="s">
        <v>187</v>
      </c>
      <c r="E39" t="s">
        <v>188</v>
      </c>
      <c r="F39" t="s">
        <v>21</v>
      </c>
      <c r="G39" t="s">
        <v>22</v>
      </c>
      <c r="H39" t="s">
        <v>23</v>
      </c>
      <c r="I39" t="s">
        <v>23</v>
      </c>
      <c r="J39" t="n">
        <v>1.0</v>
      </c>
      <c r="K39" t="n">
        <f>SUM(M39:INDEX(M39:XFD39,1,M3))</f>
        <v>0.0</v>
      </c>
      <c r="L39" s="28"/>
    </row>
    <row r="40">
      <c r="A40" t="s">
        <v>189</v>
      </c>
      <c r="B40" t="s">
        <v>190</v>
      </c>
      <c r="C40" t="s">
        <v>191</v>
      </c>
      <c r="D40" t="s">
        <v>192</v>
      </c>
      <c r="E40" t="s">
        <v>193</v>
      </c>
      <c r="F40" t="s">
        <v>21</v>
      </c>
      <c r="G40" t="s">
        <v>22</v>
      </c>
      <c r="H40" t="s">
        <v>23</v>
      </c>
      <c r="I40" t="s">
        <v>23</v>
      </c>
      <c r="J40" t="n">
        <v>1.0</v>
      </c>
      <c r="K40" t="n">
        <f>SUM(M40:INDEX(M40:XFD40,1,M3))</f>
        <v>0.0</v>
      </c>
      <c r="L40" s="28"/>
    </row>
    <row r="41">
      <c r="A41" t="s">
        <v>194</v>
      </c>
      <c r="B41" t="s">
        <v>195</v>
      </c>
      <c r="C41" t="s">
        <v>196</v>
      </c>
      <c r="D41" t="s">
        <v>197</v>
      </c>
      <c r="E41" t="s">
        <v>198</v>
      </c>
      <c r="F41" t="s">
        <v>21</v>
      </c>
      <c r="G41" t="s">
        <v>22</v>
      </c>
      <c r="H41" t="s">
        <v>23</v>
      </c>
      <c r="I41" t="s">
        <v>23</v>
      </c>
      <c r="J41" t="n">
        <v>1.0</v>
      </c>
      <c r="K41" t="n">
        <f>SUM(M41:INDEX(M41:XFD41,1,M3))</f>
        <v>0.0</v>
      </c>
      <c r="L41" s="28"/>
    </row>
    <row r="42">
      <c r="A42" t="s">
        <v>199</v>
      </c>
      <c r="B42" t="s">
        <v>200</v>
      </c>
      <c r="C42" t="s">
        <v>201</v>
      </c>
      <c r="D42" t="s">
        <v>202</v>
      </c>
      <c r="E42" t="s">
        <v>203</v>
      </c>
      <c r="F42" t="s">
        <v>21</v>
      </c>
      <c r="G42" t="s">
        <v>22</v>
      </c>
      <c r="H42" t="s">
        <v>23</v>
      </c>
      <c r="I42" t="s">
        <v>23</v>
      </c>
      <c r="J42" t="n">
        <v>1.0</v>
      </c>
      <c r="K42" t="n">
        <f>SUM(M42:INDEX(M42:XFD42,1,M3))</f>
        <v>0.0</v>
      </c>
      <c r="L42" s="28"/>
    </row>
    <row r="43">
      <c r="A43" t="s">
        <v>204</v>
      </c>
      <c r="B43" t="s">
        <v>205</v>
      </c>
      <c r="C43" t="s">
        <v>206</v>
      </c>
      <c r="D43" t="s">
        <v>207</v>
      </c>
      <c r="E43" t="s">
        <v>208</v>
      </c>
      <c r="F43" t="s">
        <v>21</v>
      </c>
      <c r="G43" t="s">
        <v>22</v>
      </c>
      <c r="H43" t="s">
        <v>23</v>
      </c>
      <c r="I43" t="s">
        <v>23</v>
      </c>
      <c r="J43" t="n">
        <v>1.0</v>
      </c>
      <c r="K43" t="n">
        <f>SUM(M43:INDEX(M43:XFD43,1,M3))</f>
        <v>0.0</v>
      </c>
      <c r="L43" s="28"/>
    </row>
    <row r="44">
      <c r="A44" t="s">
        <v>209</v>
      </c>
      <c r="B44" t="s">
        <v>210</v>
      </c>
      <c r="C44" t="s">
        <v>211</v>
      </c>
      <c r="D44" t="s">
        <v>212</v>
      </c>
      <c r="E44" t="s">
        <v>213</v>
      </c>
      <c r="F44" t="s">
        <v>21</v>
      </c>
      <c r="G44" t="s">
        <v>22</v>
      </c>
      <c r="H44" t="s">
        <v>23</v>
      </c>
      <c r="I44" t="s">
        <v>23</v>
      </c>
      <c r="J44" t="n">
        <v>1.0</v>
      </c>
      <c r="K44" t="n">
        <f>SUM(M44:INDEX(M44:XFD44,1,M3))</f>
        <v>0.0</v>
      </c>
      <c r="L44" s="28"/>
    </row>
    <row r="45">
      <c r="A45" t="s">
        <v>214</v>
      </c>
      <c r="B45" t="s">
        <v>215</v>
      </c>
      <c r="C45" t="s">
        <v>216</v>
      </c>
      <c r="D45" t="s">
        <v>217</v>
      </c>
      <c r="E45" t="s">
        <v>218</v>
      </c>
      <c r="F45" t="s">
        <v>21</v>
      </c>
      <c r="G45" t="s">
        <v>22</v>
      </c>
      <c r="H45" t="s">
        <v>23</v>
      </c>
      <c r="I45" t="s">
        <v>23</v>
      </c>
      <c r="J45" t="n">
        <v>1.0</v>
      </c>
      <c r="K45" t="n">
        <f>SUM(M45:INDEX(M45:XFD45,1,M3))</f>
        <v>0.0</v>
      </c>
      <c r="L45" s="28"/>
    </row>
    <row r="46">
      <c r="A46" t="s">
        <v>219</v>
      </c>
      <c r="B46" t="s">
        <v>220</v>
      </c>
      <c r="C46" t="s">
        <v>221</v>
      </c>
      <c r="D46" t="s">
        <v>222</v>
      </c>
      <c r="E46" t="s">
        <v>223</v>
      </c>
      <c r="F46" t="s">
        <v>21</v>
      </c>
      <c r="G46" t="s">
        <v>22</v>
      </c>
      <c r="H46" t="s">
        <v>23</v>
      </c>
      <c r="I46" t="s">
        <v>23</v>
      </c>
      <c r="J46" t="n">
        <v>14.0</v>
      </c>
      <c r="K46" t="n">
        <f>SUM(M46:INDEX(M46:XFD46,1,M3))</f>
        <v>0.0</v>
      </c>
      <c r="L46" s="28"/>
    </row>
    <row r="47">
      <c r="A47" t="s">
        <v>224</v>
      </c>
      <c r="B47" t="s">
        <v>225</v>
      </c>
      <c r="C47" t="s">
        <v>226</v>
      </c>
      <c r="D47" t="s">
        <v>227</v>
      </c>
      <c r="E47" t="s">
        <v>228</v>
      </c>
      <c r="F47" t="s">
        <v>21</v>
      </c>
      <c r="G47" t="s">
        <v>22</v>
      </c>
      <c r="H47" t="s">
        <v>23</v>
      </c>
      <c r="I47" t="s">
        <v>23</v>
      </c>
      <c r="J47" t="n">
        <v>1.0</v>
      </c>
      <c r="K47" t="n">
        <f>SUM(M47:INDEX(M47:XFD47,1,M3))</f>
        <v>0.0</v>
      </c>
      <c r="L47" s="28"/>
    </row>
    <row r="48">
      <c r="A48" t="s">
        <v>229</v>
      </c>
      <c r="B48" t="s">
        <v>230</v>
      </c>
      <c r="C48" t="s">
        <v>231</v>
      </c>
      <c r="D48" t="s">
        <v>232</v>
      </c>
      <c r="E48" t="s">
        <v>233</v>
      </c>
      <c r="F48" t="s">
        <v>21</v>
      </c>
      <c r="G48" t="s">
        <v>22</v>
      </c>
      <c r="H48" t="s">
        <v>23</v>
      </c>
      <c r="I48" t="s">
        <v>23</v>
      </c>
      <c r="J48" t="n">
        <v>2.0</v>
      </c>
      <c r="K48" t="n">
        <f>SUM(M48:INDEX(M48:XFD48,1,M3))</f>
        <v>0.0</v>
      </c>
      <c r="L48" s="28"/>
    </row>
    <row r="49">
      <c r="A49" t="s">
        <v>234</v>
      </c>
      <c r="B49" t="s">
        <v>235</v>
      </c>
      <c r="C49" t="s">
        <v>236</v>
      </c>
      <c r="D49" t="s">
        <v>237</v>
      </c>
      <c r="E49" t="s">
        <v>238</v>
      </c>
      <c r="F49" t="s">
        <v>21</v>
      </c>
      <c r="G49" t="s">
        <v>22</v>
      </c>
      <c r="H49" t="s">
        <v>23</v>
      </c>
      <c r="I49" t="s">
        <v>23</v>
      </c>
      <c r="J49" t="n">
        <v>4.0</v>
      </c>
      <c r="K49" t="n">
        <f>SUM(M49:INDEX(M49:XFD49,1,M3))</f>
        <v>0.0</v>
      </c>
      <c r="L49" s="28"/>
    </row>
    <row r="50">
      <c r="A50" t="s">
        <v>239</v>
      </c>
      <c r="B50" t="s">
        <v>240</v>
      </c>
      <c r="C50" t="s">
        <v>241</v>
      </c>
      <c r="D50" t="s">
        <v>242</v>
      </c>
      <c r="E50" t="s">
        <v>243</v>
      </c>
      <c r="F50" t="s">
        <v>21</v>
      </c>
      <c r="G50" t="s">
        <v>22</v>
      </c>
      <c r="H50" t="s">
        <v>23</v>
      </c>
      <c r="I50" t="s">
        <v>23</v>
      </c>
      <c r="J50" t="n">
        <v>3.0</v>
      </c>
      <c r="K50" t="n">
        <f>SUM(M50:INDEX(M50:XFD50,1,M3))</f>
        <v>0.0</v>
      </c>
      <c r="L50" s="28"/>
    </row>
    <row r="51">
      <c r="A51" t="s">
        <v>244</v>
      </c>
      <c r="B51" t="s">
        <v>245</v>
      </c>
      <c r="C51" t="s">
        <v>246</v>
      </c>
      <c r="D51" t="s">
        <v>247</v>
      </c>
      <c r="E51" t="s">
        <v>248</v>
      </c>
      <c r="F51" t="s">
        <v>21</v>
      </c>
      <c r="G51" t="s">
        <v>22</v>
      </c>
      <c r="H51" t="s">
        <v>23</v>
      </c>
      <c r="I51" t="s">
        <v>23</v>
      </c>
      <c r="J51" t="n">
        <v>12.0</v>
      </c>
      <c r="K51" t="n">
        <f>SUM(M51:INDEX(M51:XFD51,1,M3))</f>
        <v>0.0</v>
      </c>
      <c r="L51" s="28"/>
    </row>
    <row r="52">
      <c r="A52" t="s">
        <v>249</v>
      </c>
      <c r="B52" t="s">
        <v>250</v>
      </c>
      <c r="C52" t="s">
        <v>251</v>
      </c>
      <c r="D52" t="s">
        <v>252</v>
      </c>
      <c r="E52" t="s">
        <v>253</v>
      </c>
      <c r="F52" t="s">
        <v>21</v>
      </c>
      <c r="G52" t="s">
        <v>22</v>
      </c>
      <c r="H52" t="s">
        <v>23</v>
      </c>
      <c r="I52" t="s">
        <v>23</v>
      </c>
      <c r="J52" t="n">
        <v>9.0</v>
      </c>
      <c r="K52" t="n">
        <f>SUM(M52:INDEX(M52:XFD52,1,M3))</f>
        <v>0.0</v>
      </c>
      <c r="L52" s="28"/>
    </row>
    <row r="53">
      <c r="A53" t="s">
        <v>254</v>
      </c>
      <c r="B53" t="s">
        <v>255</v>
      </c>
      <c r="C53" t="s">
        <v>256</v>
      </c>
      <c r="D53" t="s">
        <v>257</v>
      </c>
      <c r="E53" t="s">
        <v>258</v>
      </c>
      <c r="F53" t="s">
        <v>21</v>
      </c>
      <c r="G53" t="s">
        <v>22</v>
      </c>
      <c r="H53" t="s">
        <v>23</v>
      </c>
      <c r="I53" t="s">
        <v>23</v>
      </c>
      <c r="J53" t="n">
        <v>15.0</v>
      </c>
      <c r="K53" t="n">
        <f>SUM(M53:INDEX(M53:XFD53,1,M3))</f>
        <v>0.0</v>
      </c>
      <c r="L53" s="28"/>
    </row>
    <row r="54">
      <c r="A54" t="s">
        <v>259</v>
      </c>
      <c r="B54" t="s">
        <v>260</v>
      </c>
      <c r="C54" t="s">
        <v>261</v>
      </c>
      <c r="D54" t="s">
        <v>262</v>
      </c>
      <c r="E54" t="s">
        <v>263</v>
      </c>
      <c r="F54" t="s">
        <v>21</v>
      </c>
      <c r="G54" t="s">
        <v>22</v>
      </c>
      <c r="H54" t="s">
        <v>23</v>
      </c>
      <c r="I54" t="s">
        <v>23</v>
      </c>
      <c r="J54" t="n">
        <v>6.0</v>
      </c>
      <c r="K54" t="n">
        <f>SUM(M54:INDEX(M54:XFD54,1,M3))</f>
        <v>0.0</v>
      </c>
      <c r="L54" s="28"/>
    </row>
    <row r="55">
      <c r="A55" t="s">
        <v>264</v>
      </c>
      <c r="B55" t="s">
        <v>265</v>
      </c>
      <c r="C55" t="s">
        <v>266</v>
      </c>
      <c r="D55" t="s">
        <v>267</v>
      </c>
      <c r="E55" t="s">
        <v>268</v>
      </c>
      <c r="F55" t="s">
        <v>21</v>
      </c>
      <c r="G55" t="s">
        <v>22</v>
      </c>
      <c r="H55" t="s">
        <v>23</v>
      </c>
      <c r="I55" t="s">
        <v>23</v>
      </c>
      <c r="J55" t="n">
        <v>18.0</v>
      </c>
      <c r="K55" t="n">
        <f>SUM(M55:INDEX(M55:XFD55,1,M3))</f>
        <v>0.0</v>
      </c>
      <c r="L55" s="28"/>
    </row>
    <row r="56">
      <c r="A56" t="s">
        <v>269</v>
      </c>
      <c r="B56" t="s">
        <v>270</v>
      </c>
      <c r="C56" t="s">
        <v>271</v>
      </c>
      <c r="D56" t="s">
        <v>272</v>
      </c>
      <c r="E56" t="s">
        <v>273</v>
      </c>
      <c r="F56" t="s">
        <v>21</v>
      </c>
      <c r="G56" t="s">
        <v>22</v>
      </c>
      <c r="H56" t="s">
        <v>23</v>
      </c>
      <c r="I56" t="s">
        <v>23</v>
      </c>
      <c r="J56" t="n">
        <v>20.0</v>
      </c>
      <c r="K56" t="n">
        <f>SUM(M56:INDEX(M56:XFD56,1,M3))</f>
        <v>0.0</v>
      </c>
      <c r="L56" s="28"/>
    </row>
    <row r="57">
      <c r="A57" t="s">
        <v>274</v>
      </c>
      <c r="B57" t="s">
        <v>275</v>
      </c>
      <c r="C57" t="s">
        <v>276</v>
      </c>
      <c r="D57" t="s">
        <v>277</v>
      </c>
      <c r="E57" t="s">
        <v>278</v>
      </c>
      <c r="F57" t="s">
        <v>21</v>
      </c>
      <c r="G57" t="s">
        <v>22</v>
      </c>
      <c r="H57" t="s">
        <v>23</v>
      </c>
      <c r="I57" t="s">
        <v>23</v>
      </c>
      <c r="J57" t="n">
        <v>1.0</v>
      </c>
      <c r="K57" t="n">
        <f>SUM(M57:INDEX(M57:XFD57,1,M3))</f>
        <v>0.0</v>
      </c>
      <c r="L57" s="28"/>
    </row>
    <row r="58">
      <c r="A58" t="s">
        <v>279</v>
      </c>
      <c r="B58" t="s">
        <v>280</v>
      </c>
      <c r="C58" t="s">
        <v>281</v>
      </c>
      <c r="D58" t="s">
        <v>282</v>
      </c>
      <c r="E58" t="s">
        <v>283</v>
      </c>
      <c r="F58" t="s">
        <v>21</v>
      </c>
      <c r="G58" t="s">
        <v>22</v>
      </c>
      <c r="H58" t="s">
        <v>23</v>
      </c>
      <c r="I58" t="s">
        <v>23</v>
      </c>
      <c r="J58" t="n">
        <v>1.0</v>
      </c>
      <c r="K58" t="n">
        <f>SUM(M58:INDEX(M58:XFD58,1,M3))</f>
        <v>0.0</v>
      </c>
      <c r="L58" s="28"/>
    </row>
    <row r="59">
      <c r="A59" t="s">
        <v>284</v>
      </c>
      <c r="B59" t="s">
        <v>285</v>
      </c>
      <c r="C59" t="s">
        <v>286</v>
      </c>
      <c r="D59" t="s">
        <v>287</v>
      </c>
      <c r="E59" t="s">
        <v>288</v>
      </c>
      <c r="F59" t="s">
        <v>21</v>
      </c>
      <c r="G59" t="s">
        <v>22</v>
      </c>
      <c r="H59" t="s">
        <v>23</v>
      </c>
      <c r="I59" t="s">
        <v>23</v>
      </c>
      <c r="J59" t="n">
        <v>1.0</v>
      </c>
      <c r="K59" t="n">
        <f>SUM(M59:INDEX(M59:XFD59,1,M3))</f>
        <v>0.0</v>
      </c>
      <c r="L59" s="28"/>
    </row>
    <row r="60">
      <c r="A60" t="s">
        <v>289</v>
      </c>
      <c r="B60" t="s">
        <v>290</v>
      </c>
      <c r="C60" t="s">
        <v>291</v>
      </c>
      <c r="D60" t="s">
        <v>292</v>
      </c>
      <c r="E60" t="s">
        <v>293</v>
      </c>
      <c r="F60" t="s">
        <v>21</v>
      </c>
      <c r="G60" t="s">
        <v>22</v>
      </c>
      <c r="H60" t="s">
        <v>23</v>
      </c>
      <c r="I60" t="s">
        <v>23</v>
      </c>
      <c r="J60" t="n">
        <v>2.0</v>
      </c>
      <c r="K60" t="n">
        <f>SUM(M60:INDEX(M60:XFD60,1,M3))</f>
        <v>0.0</v>
      </c>
      <c r="L60" s="28"/>
    </row>
    <row r="61">
      <c r="A61" t="s">
        <v>294</v>
      </c>
      <c r="B61" t="s">
        <v>295</v>
      </c>
      <c r="C61" t="s">
        <v>296</v>
      </c>
      <c r="D61" t="s">
        <v>297</v>
      </c>
      <c r="E61" t="s">
        <v>298</v>
      </c>
      <c r="F61" t="s">
        <v>21</v>
      </c>
      <c r="G61" t="s">
        <v>22</v>
      </c>
      <c r="H61" t="s">
        <v>23</v>
      </c>
      <c r="I61" t="s">
        <v>23</v>
      </c>
      <c r="J61" t="n">
        <v>1.0</v>
      </c>
      <c r="K61" t="n">
        <f>SUM(M61:INDEX(M61:XFD61,1,M3))</f>
        <v>0.0</v>
      </c>
      <c r="L61" s="28"/>
    </row>
    <row r="62">
      <c r="A62" t="s">
        <v>299</v>
      </c>
      <c r="B62" t="s">
        <v>300</v>
      </c>
      <c r="C62" t="s">
        <v>301</v>
      </c>
      <c r="D62" t="s">
        <v>302</v>
      </c>
      <c r="E62" t="s">
        <v>303</v>
      </c>
      <c r="F62" t="s">
        <v>21</v>
      </c>
      <c r="G62" t="s">
        <v>22</v>
      </c>
      <c r="H62" t="s">
        <v>23</v>
      </c>
      <c r="I62" t="s">
        <v>23</v>
      </c>
      <c r="J62" t="n">
        <v>10.0</v>
      </c>
      <c r="K62" t="n">
        <f>SUM(M62:INDEX(M62:XFD62,1,M3))</f>
        <v>0.0</v>
      </c>
      <c r="L62" s="28"/>
    </row>
    <row r="63">
      <c r="A63" t="s">
        <v>304</v>
      </c>
      <c r="B63" t="s">
        <v>305</v>
      </c>
      <c r="C63" t="s">
        <v>306</v>
      </c>
      <c r="D63" t="s">
        <v>307</v>
      </c>
      <c r="E63" t="s">
        <v>308</v>
      </c>
      <c r="F63" t="s">
        <v>21</v>
      </c>
      <c r="G63" t="s">
        <v>22</v>
      </c>
      <c r="H63" t="s">
        <v>23</v>
      </c>
      <c r="I63" t="s">
        <v>23</v>
      </c>
      <c r="J63" t="n">
        <v>18.0</v>
      </c>
      <c r="K63" t="n">
        <f>SUM(M63:INDEX(M63:XFD63,1,M3))</f>
        <v>0.0</v>
      </c>
      <c r="L63" s="28"/>
    </row>
    <row r="64">
      <c r="A64" t="s">
        <v>309</v>
      </c>
      <c r="B64" t="s">
        <v>310</v>
      </c>
      <c r="C64" t="s">
        <v>311</v>
      </c>
      <c r="D64" t="s">
        <v>312</v>
      </c>
      <c r="E64" t="s">
        <v>313</v>
      </c>
      <c r="F64" t="s">
        <v>21</v>
      </c>
      <c r="G64" t="s">
        <v>22</v>
      </c>
      <c r="H64" t="s">
        <v>23</v>
      </c>
      <c r="I64" t="s">
        <v>23</v>
      </c>
      <c r="J64" t="n">
        <v>10.0</v>
      </c>
      <c r="K64" t="n">
        <f>SUM(M64:INDEX(M64:XFD64,1,M3))</f>
        <v>0.0</v>
      </c>
      <c r="L64" s="28"/>
    </row>
    <row r="65">
      <c r="A65" t="s">
        <v>314</v>
      </c>
      <c r="B65" t="s">
        <v>315</v>
      </c>
      <c r="C65" t="s">
        <v>316</v>
      </c>
      <c r="D65" t="s">
        <v>317</v>
      </c>
      <c r="E65" t="s">
        <v>318</v>
      </c>
      <c r="F65" t="s">
        <v>21</v>
      </c>
      <c r="G65" t="s">
        <v>22</v>
      </c>
      <c r="H65" t="s">
        <v>23</v>
      </c>
      <c r="I65" t="s">
        <v>23</v>
      </c>
      <c r="J65" t="n">
        <v>1.0</v>
      </c>
      <c r="K65" t="n">
        <f>SUM(M65:INDEX(M65:XFD65,1,M3))</f>
        <v>0.0</v>
      </c>
      <c r="L65" s="28"/>
    </row>
    <row r="66">
      <c r="A66" t="s">
        <v>319</v>
      </c>
      <c r="B66" t="s">
        <v>320</v>
      </c>
      <c r="C66" t="s">
        <v>321</v>
      </c>
      <c r="D66" t="s">
        <v>322</v>
      </c>
      <c r="E66" t="s">
        <v>323</v>
      </c>
      <c r="F66" t="s">
        <v>21</v>
      </c>
      <c r="G66" t="s">
        <v>22</v>
      </c>
      <c r="H66" t="s">
        <v>23</v>
      </c>
      <c r="I66" t="s">
        <v>23</v>
      </c>
      <c r="J66" t="n">
        <v>1.0</v>
      </c>
      <c r="K66" t="n">
        <f>SUM(M66:INDEX(M66:XFD66,1,M3))</f>
        <v>0.0</v>
      </c>
      <c r="L66" s="28"/>
    </row>
    <row r="67">
      <c r="A67" t="s">
        <v>324</v>
      </c>
      <c r="B67" t="s">
        <v>325</v>
      </c>
      <c r="C67" t="s">
        <v>326</v>
      </c>
      <c r="D67" t="s">
        <v>327</v>
      </c>
      <c r="E67" t="s">
        <v>328</v>
      </c>
      <c r="F67" t="s">
        <v>21</v>
      </c>
      <c r="G67" t="s">
        <v>22</v>
      </c>
      <c r="H67" t="s">
        <v>23</v>
      </c>
      <c r="I67" t="s">
        <v>23</v>
      </c>
      <c r="J67" t="n">
        <v>14.0</v>
      </c>
      <c r="K67" t="n">
        <f>SUM(M67:INDEX(M67:XFD67,1,M3))</f>
        <v>0.0</v>
      </c>
      <c r="L67" s="28"/>
    </row>
    <row r="68">
      <c r="A68" t="s">
        <v>329</v>
      </c>
      <c r="B68" t="s">
        <v>330</v>
      </c>
      <c r="C68" t="s">
        <v>331</v>
      </c>
      <c r="D68" t="s">
        <v>332</v>
      </c>
      <c r="E68" t="s">
        <v>333</v>
      </c>
      <c r="F68" t="s">
        <v>21</v>
      </c>
      <c r="G68" t="s">
        <v>22</v>
      </c>
      <c r="H68" t="s">
        <v>23</v>
      </c>
      <c r="I68" t="s">
        <v>23</v>
      </c>
      <c r="J68" t="n">
        <v>6.0</v>
      </c>
      <c r="K68" t="n">
        <f>SUM(M68:INDEX(M68:XFD68,1,M3))</f>
        <v>0.0</v>
      </c>
      <c r="L68" s="28"/>
    </row>
    <row r="69">
      <c r="A69" t="s">
        <v>334</v>
      </c>
      <c r="B69" t="s">
        <v>335</v>
      </c>
      <c r="C69" t="s">
        <v>336</v>
      </c>
      <c r="D69" t="s">
        <v>337</v>
      </c>
      <c r="E69" t="s">
        <v>338</v>
      </c>
      <c r="F69" t="s">
        <v>21</v>
      </c>
      <c r="G69" t="s">
        <v>22</v>
      </c>
      <c r="H69" t="s">
        <v>23</v>
      </c>
      <c r="I69" t="s">
        <v>23</v>
      </c>
      <c r="J69" t="n">
        <v>10.0</v>
      </c>
      <c r="K69" t="n">
        <f>SUM(M69:INDEX(M69:XFD69,1,M3))</f>
        <v>0.0</v>
      </c>
      <c r="L69" s="28"/>
    </row>
    <row r="70">
      <c r="A70" t="s">
        <v>339</v>
      </c>
      <c r="B70" t="s">
        <v>340</v>
      </c>
      <c r="C70" t="s">
        <v>341</v>
      </c>
      <c r="D70" t="s">
        <v>342</v>
      </c>
      <c r="E70" t="s">
        <v>343</v>
      </c>
      <c r="F70" t="s">
        <v>21</v>
      </c>
      <c r="G70" t="s">
        <v>22</v>
      </c>
      <c r="H70" t="s">
        <v>23</v>
      </c>
      <c r="I70" t="s">
        <v>23</v>
      </c>
      <c r="J70" t="n">
        <v>10.0</v>
      </c>
      <c r="K70" t="n">
        <f>SUM(M70:INDEX(M70:XFD70,1,M3))</f>
        <v>0.0</v>
      </c>
      <c r="L70" s="28"/>
    </row>
    <row r="71">
      <c r="A71" t="s">
        <v>344</v>
      </c>
      <c r="B71" t="s">
        <v>345</v>
      </c>
      <c r="C71" t="s">
        <v>346</v>
      </c>
      <c r="D71" t="s">
        <v>347</v>
      </c>
      <c r="E71" t="s">
        <v>348</v>
      </c>
      <c r="F71" t="s">
        <v>21</v>
      </c>
      <c r="G71" t="s">
        <v>22</v>
      </c>
      <c r="H71" t="s">
        <v>23</v>
      </c>
      <c r="I71" t="s">
        <v>23</v>
      </c>
      <c r="J71" t="n">
        <v>7.0</v>
      </c>
      <c r="K71" t="n">
        <f>SUM(M71:INDEX(M71:XFD71,1,M3))</f>
        <v>0.0</v>
      </c>
      <c r="L71" s="28"/>
    </row>
    <row r="72">
      <c r="A72" t="s">
        <v>349</v>
      </c>
      <c r="B72" t="s">
        <v>350</v>
      </c>
      <c r="C72" t="s">
        <v>351</v>
      </c>
      <c r="D72" t="s">
        <v>352</v>
      </c>
      <c r="E72" t="s">
        <v>353</v>
      </c>
      <c r="F72" t="s">
        <v>21</v>
      </c>
      <c r="G72" t="s">
        <v>22</v>
      </c>
      <c r="H72" t="s">
        <v>23</v>
      </c>
      <c r="I72" t="s">
        <v>23</v>
      </c>
      <c r="J72" t="n">
        <v>1.0</v>
      </c>
      <c r="K72" t="n">
        <f>SUM(M72:INDEX(M72:XFD72,1,M3))</f>
        <v>0.0</v>
      </c>
      <c r="L72" s="28"/>
    </row>
    <row r="73">
      <c r="A73" t="s">
        <v>354</v>
      </c>
      <c r="B73" t="s">
        <v>355</v>
      </c>
      <c r="C73" t="s">
        <v>356</v>
      </c>
      <c r="D73" t="s">
        <v>357</v>
      </c>
      <c r="E73" t="s">
        <v>358</v>
      </c>
      <c r="F73" t="s">
        <v>21</v>
      </c>
      <c r="G73" t="s">
        <v>22</v>
      </c>
      <c r="H73" t="s">
        <v>23</v>
      </c>
      <c r="I73" t="s">
        <v>23</v>
      </c>
      <c r="J73" t="n">
        <v>11.0</v>
      </c>
      <c r="K73" t="n">
        <f>SUM(M73:INDEX(M73:XFD73,1,M3))</f>
        <v>0.0</v>
      </c>
      <c r="L73" s="28"/>
    </row>
    <row r="74">
      <c r="A74" t="s">
        <v>359</v>
      </c>
      <c r="B74" t="s">
        <v>360</v>
      </c>
      <c r="C74" t="s">
        <v>361</v>
      </c>
      <c r="D74" t="s">
        <v>362</v>
      </c>
      <c r="E74" t="s">
        <v>363</v>
      </c>
      <c r="F74" t="s">
        <v>21</v>
      </c>
      <c r="G74" t="s">
        <v>22</v>
      </c>
      <c r="H74" t="s">
        <v>23</v>
      </c>
      <c r="I74" t="s">
        <v>23</v>
      </c>
      <c r="J74" t="n">
        <v>10.0</v>
      </c>
      <c r="K74" t="n">
        <f>SUM(M74:INDEX(M74:XFD74,1,M3))</f>
        <v>0.0</v>
      </c>
      <c r="L74" s="28"/>
    </row>
    <row r="75">
      <c r="A75" t="s">
        <v>364</v>
      </c>
      <c r="B75" t="s">
        <v>365</v>
      </c>
      <c r="C75" t="s">
        <v>366</v>
      </c>
      <c r="D75" t="s">
        <v>367</v>
      </c>
      <c r="E75" t="s">
        <v>368</v>
      </c>
      <c r="F75" t="s">
        <v>21</v>
      </c>
      <c r="G75" t="s">
        <v>22</v>
      </c>
      <c r="H75" t="s">
        <v>23</v>
      </c>
      <c r="I75" t="s">
        <v>23</v>
      </c>
      <c r="J75" t="n">
        <v>7.0</v>
      </c>
      <c r="K75" t="n">
        <f>SUM(M75:INDEX(M75:XFD75,1,M3))</f>
        <v>0.0</v>
      </c>
      <c r="L75" s="28"/>
    </row>
    <row r="76">
      <c r="A76" t="s">
        <v>369</v>
      </c>
      <c r="B76" t="s">
        <v>370</v>
      </c>
      <c r="C76" t="s">
        <v>371</v>
      </c>
      <c r="D76" t="s">
        <v>372</v>
      </c>
      <c r="E76" t="s">
        <v>373</v>
      </c>
      <c r="F76" t="s">
        <v>21</v>
      </c>
      <c r="G76" t="s">
        <v>22</v>
      </c>
      <c r="H76" t="s">
        <v>23</v>
      </c>
      <c r="I76" t="s">
        <v>23</v>
      </c>
      <c r="J76" t="n">
        <v>8.0</v>
      </c>
      <c r="K76" t="n">
        <f>SUM(M76:INDEX(M76:XFD76,1,M3))</f>
        <v>0.0</v>
      </c>
      <c r="L76" s="28"/>
    </row>
    <row r="77">
      <c r="A77" t="s">
        <v>374</v>
      </c>
      <c r="B77" t="s">
        <v>375</v>
      </c>
      <c r="C77" t="s">
        <v>376</v>
      </c>
      <c r="D77" t="s">
        <v>377</v>
      </c>
      <c r="E77" t="s">
        <v>378</v>
      </c>
      <c r="F77" t="s">
        <v>21</v>
      </c>
      <c r="G77" t="s">
        <v>22</v>
      </c>
      <c r="H77" t="s">
        <v>23</v>
      </c>
      <c r="I77" t="s">
        <v>23</v>
      </c>
      <c r="J77" t="n">
        <v>12.0</v>
      </c>
      <c r="K77" t="n">
        <f>SUM(M77:INDEX(M77:XFD77,1,M3))</f>
        <v>0.0</v>
      </c>
      <c r="L77" s="28"/>
    </row>
    <row r="78">
      <c r="A78" t="s">
        <v>379</v>
      </c>
      <c r="B78" t="s">
        <v>380</v>
      </c>
      <c r="C78" t="s">
        <v>381</v>
      </c>
      <c r="D78" t="s">
        <v>382</v>
      </c>
      <c r="E78" t="s">
        <v>383</v>
      </c>
      <c r="F78" t="s">
        <v>21</v>
      </c>
      <c r="G78" t="s">
        <v>22</v>
      </c>
      <c r="H78" t="s">
        <v>23</v>
      </c>
      <c r="I78" t="s">
        <v>23</v>
      </c>
      <c r="J78" t="n">
        <v>1.0</v>
      </c>
      <c r="K78" t="n">
        <f>SUM(M78:INDEX(M78:XFD78,1,M3))</f>
        <v>0.0</v>
      </c>
      <c r="L78" s="28"/>
    </row>
    <row r="79">
      <c r="A79" t="s">
        <v>384</v>
      </c>
      <c r="B79" t="s">
        <v>385</v>
      </c>
      <c r="C79" t="s">
        <v>386</v>
      </c>
      <c r="D79" t="s">
        <v>387</v>
      </c>
      <c r="E79" t="s">
        <v>388</v>
      </c>
      <c r="F79" t="s">
        <v>21</v>
      </c>
      <c r="G79" t="s">
        <v>22</v>
      </c>
      <c r="H79" t="s">
        <v>23</v>
      </c>
      <c r="I79" t="s">
        <v>23</v>
      </c>
      <c r="J79" t="n">
        <v>5.0</v>
      </c>
      <c r="K79" t="n">
        <f>SUM(M79:INDEX(M79:XFD79,1,M3))</f>
        <v>0.0</v>
      </c>
      <c r="L79" s="28"/>
    </row>
    <row r="80">
      <c r="A80" t="s">
        <v>389</v>
      </c>
      <c r="B80" t="s">
        <v>390</v>
      </c>
      <c r="C80" t="s">
        <v>391</v>
      </c>
      <c r="D80" t="s">
        <v>392</v>
      </c>
      <c r="E80" t="s">
        <v>393</v>
      </c>
      <c r="F80" t="s">
        <v>21</v>
      </c>
      <c r="G80" t="s">
        <v>22</v>
      </c>
      <c r="H80" t="s">
        <v>23</v>
      </c>
      <c r="I80" t="s">
        <v>23</v>
      </c>
      <c r="J80" t="n">
        <v>8.0</v>
      </c>
      <c r="K80" t="n">
        <f>SUM(M80:INDEX(M80:XFD80,1,M3))</f>
        <v>0.0</v>
      </c>
      <c r="L80" s="28"/>
    </row>
    <row r="81">
      <c r="A81" t="s">
        <v>394</v>
      </c>
      <c r="B81" t="s">
        <v>395</v>
      </c>
      <c r="C81" t="s">
        <v>396</v>
      </c>
      <c r="D81" t="s">
        <v>397</v>
      </c>
      <c r="E81" t="s">
        <v>398</v>
      </c>
      <c r="F81" t="s">
        <v>21</v>
      </c>
      <c r="G81" t="s">
        <v>22</v>
      </c>
      <c r="H81" t="s">
        <v>23</v>
      </c>
      <c r="I81" t="s">
        <v>23</v>
      </c>
      <c r="J81" t="n">
        <v>1.0</v>
      </c>
      <c r="K81" t="n">
        <f>SUM(M81:INDEX(M81:XFD81,1,M3))</f>
        <v>0.0</v>
      </c>
      <c r="L81" s="28"/>
    </row>
    <row r="82">
      <c r="A82" t="s">
        <v>399</v>
      </c>
      <c r="B82" t="s">
        <v>400</v>
      </c>
      <c r="C82" t="s">
        <v>401</v>
      </c>
      <c r="D82" t="s">
        <v>402</v>
      </c>
      <c r="E82" t="s">
        <v>403</v>
      </c>
      <c r="F82" t="s">
        <v>21</v>
      </c>
      <c r="G82" t="s">
        <v>22</v>
      </c>
      <c r="H82" t="s">
        <v>23</v>
      </c>
      <c r="I82" t="s">
        <v>23</v>
      </c>
      <c r="J82" t="n">
        <v>4.0</v>
      </c>
      <c r="K82" t="n">
        <f>SUM(M82:INDEX(M82:XFD82,1,M3))</f>
        <v>0.0</v>
      </c>
      <c r="L82" s="28"/>
    </row>
    <row r="83">
      <c r="A83" t="s">
        <v>404</v>
      </c>
      <c r="B83" t="s">
        <v>405</v>
      </c>
      <c r="C83" t="s">
        <v>406</v>
      </c>
      <c r="D83" t="s">
        <v>407</v>
      </c>
      <c r="E83" t="s">
        <v>408</v>
      </c>
      <c r="F83" t="s">
        <v>21</v>
      </c>
      <c r="G83" t="s">
        <v>22</v>
      </c>
      <c r="H83" t="s">
        <v>23</v>
      </c>
      <c r="I83" t="s">
        <v>23</v>
      </c>
      <c r="J83" t="n">
        <v>3.0</v>
      </c>
      <c r="K83" t="n">
        <f>SUM(M83:INDEX(M83:XFD83,1,M3))</f>
        <v>0.0</v>
      </c>
      <c r="L83" s="28"/>
    </row>
    <row r="84">
      <c r="A84" t="s">
        <v>409</v>
      </c>
      <c r="B84" t="s">
        <v>410</v>
      </c>
      <c r="C84" t="s">
        <v>411</v>
      </c>
      <c r="D84" t="s">
        <v>412</v>
      </c>
      <c r="E84" t="s">
        <v>413</v>
      </c>
      <c r="F84" t="s">
        <v>21</v>
      </c>
      <c r="G84" t="s">
        <v>22</v>
      </c>
      <c r="H84" t="s">
        <v>23</v>
      </c>
      <c r="I84" t="s">
        <v>23</v>
      </c>
      <c r="J84" t="n">
        <v>1.0</v>
      </c>
      <c r="K84" t="n">
        <f>SUM(M84:INDEX(M84:XFD84,1,M3))</f>
        <v>0.0</v>
      </c>
      <c r="L84" s="28"/>
    </row>
    <row r="85" ht="8.0" customHeight="true">
      <c r="A85" s="28"/>
      <c r="B85" s="28"/>
      <c r="C85" s="28"/>
      <c r="D85" s="28"/>
      <c r="E85" s="28"/>
      <c r="F85" s="28"/>
      <c r="G85" s="28"/>
      <c r="H85" s="28"/>
      <c r="I85" s="28"/>
      <c r="J85" s="28"/>
      <c r="K85" s="28"/>
      <c r="L85" s="28"/>
      <c r="M85" s="28"/>
      <c r="N85" s="28"/>
      <c r="O85" s="28"/>
      <c r="P85" s="28"/>
      <c r="Q85" s="28"/>
      <c r="R85" s="28"/>
      <c r="S85" s="28"/>
      <c r="T85" s="28"/>
      <c r="U85" s="28"/>
      <c r="V85" s="28"/>
      <c r="W85" s="28"/>
      <c r="X85" s="28"/>
      <c r="Y85" s="28"/>
      <c r="Z85" s="28"/>
      <c r="AA85" s="28"/>
      <c r="AB85" s="28"/>
      <c r="AC85" s="28"/>
      <c r="AD85" s="28"/>
      <c r="AE85" s="28"/>
      <c r="AF85" s="28"/>
      <c r="AG85" s="28"/>
      <c r="AH85" s="28"/>
      <c r="AI85" s="28"/>
      <c r="AJ85" s="28"/>
      <c r="AK85" s="28"/>
    </row>
    <row r="86">
      <c r="A86" t="s" s="32">
        <v>414</v>
      </c>
      <c r="B86" s="33"/>
      <c r="C86" s="34"/>
      <c r="D86" s="35"/>
      <c r="E86" s="36"/>
      <c r="F86" s="37"/>
      <c r="G86" s="38"/>
      <c r="H86" s="39"/>
      <c r="I86" s="40"/>
      <c r="J86" s="41"/>
      <c r="K86" s="42"/>
      <c r="L86" s="43"/>
      <c r="M86" t="n" s="44">
        <f>IF(M3&gt;=1,"P1 - B1","")</f>
        <v>0.0</v>
      </c>
      <c r="N86" t="n" s="45">
        <f>IF(M3&gt;=2,"P1 - B2","")</f>
        <v>0.0</v>
      </c>
      <c r="O86" t="n" s="46">
        <f>IF(M3&gt;=3,"P1 - B3","")</f>
        <v>0.0</v>
      </c>
      <c r="P86" t="n" s="47">
        <f>IF(M3&gt;=4,"P1 - B4","")</f>
        <v>0.0</v>
      </c>
      <c r="Q86" t="n" s="48">
        <f>IF(M3&gt;=5,"P1 - B5","")</f>
        <v>0.0</v>
      </c>
      <c r="R86" t="n" s="49">
        <f>IF(M3&gt;=6,"P1 - B6","")</f>
        <v>0.0</v>
      </c>
      <c r="S86" t="n" s="50">
        <f>IF(M3&gt;=7,"P1 - B7","")</f>
        <v>0.0</v>
      </c>
      <c r="T86" t="n" s="51">
        <f>IF(M3&gt;=8,"P1 - B8","")</f>
        <v>0.0</v>
      </c>
      <c r="U86" t="n" s="52">
        <f>IF(M3&gt;=9,"P1 - B9","")</f>
        <v>0.0</v>
      </c>
      <c r="V86" t="n" s="53">
        <f>IF(M3&gt;=10,"P1 - B10","")</f>
        <v>0.0</v>
      </c>
      <c r="W86" t="n" s="54">
        <f>IF(M3&gt;=11,"P1 - B11","")</f>
        <v>0.0</v>
      </c>
      <c r="X86" t="n" s="55">
        <f>IF(M3&gt;=12,"P1 - B12","")</f>
        <v>0.0</v>
      </c>
      <c r="Y86" t="n" s="56">
        <f>IF(M3&gt;=13,"P1 - B13","")</f>
        <v>0.0</v>
      </c>
      <c r="Z86" t="n" s="57">
        <f>IF(M3&gt;=14,"P1 - B14","")</f>
        <v>0.0</v>
      </c>
      <c r="AA86" t="n" s="58">
        <f>IF(M3&gt;=15,"P1 - B15","")</f>
        <v>0.0</v>
      </c>
      <c r="AB86" t="n" s="59">
        <f>IF(M3&gt;=16,"P1 - B16","")</f>
        <v>0.0</v>
      </c>
      <c r="AC86" t="n" s="60">
        <f>IF(M3&gt;=17,"P1 - B17","")</f>
        <v>0.0</v>
      </c>
      <c r="AD86" t="n" s="61">
        <f>IF(M3&gt;=18,"P1 - B18","")</f>
        <v>0.0</v>
      </c>
      <c r="AE86" t="n" s="62">
        <f>IF(M3&gt;=19,"P1 - B19","")</f>
        <v>0.0</v>
      </c>
      <c r="AF86" t="n" s="63">
        <f>IF(M3&gt;=20,"P1 - B20","")</f>
        <v>0.0</v>
      </c>
      <c r="AG86" t="n" s="64">
        <f>IF(M3&gt;=21,"P1 - B21","")</f>
        <v>0.0</v>
      </c>
      <c r="AH86" t="n" s="65">
        <f>IF(M3&gt;=22,"P1 - B22","")</f>
        <v>0.0</v>
      </c>
      <c r="AI86" t="n" s="66">
        <f>IF(M3&gt;=23,"P1 - B23","")</f>
        <v>0.0</v>
      </c>
      <c r="AJ86" t="n" s="67">
        <f>IF(M3&gt;=24,"P1 - B24","")</f>
        <v>0.0</v>
      </c>
      <c r="AK86" t="n" s="68">
        <f>IF(M3&gt;=25,"P1 - B25","")</f>
        <v>0.0</v>
      </c>
    </row>
    <row r="87">
      <c r="A87" t="s" s="70">
        <v>415</v>
      </c>
      <c r="B87" s="71"/>
      <c r="C87" s="72"/>
      <c r="D87" s="73"/>
      <c r="E87" s="74"/>
      <c r="F87" s="75"/>
      <c r="G87" s="76"/>
      <c r="H87" s="77"/>
      <c r="I87" s="78"/>
      <c r="J87" s="79"/>
      <c r="K87" s="80"/>
      <c r="L87" s="81"/>
    </row>
    <row r="88">
      <c r="A88" t="s" s="83">
        <v>416</v>
      </c>
      <c r="B88" s="84"/>
      <c r="C88" s="85"/>
      <c r="D88" s="86"/>
      <c r="E88" s="87"/>
      <c r="F88" s="88"/>
      <c r="G88" s="89"/>
      <c r="H88" s="90"/>
      <c r="I88" s="91"/>
      <c r="J88" s="92"/>
      <c r="K88" s="93"/>
      <c r="L88" s="94"/>
    </row>
    <row r="89">
      <c r="A89" t="s" s="96">
        <v>417</v>
      </c>
      <c r="B89" s="97"/>
      <c r="C89" s="98"/>
      <c r="D89" s="99"/>
      <c r="E89" s="100"/>
      <c r="F89" s="101"/>
      <c r="G89" s="102"/>
      <c r="H89" s="103"/>
      <c r="I89" s="104"/>
      <c r="J89" s="105"/>
      <c r="K89" s="106"/>
      <c r="L89" s="107"/>
    </row>
    <row r="90">
      <c r="A90" t="s" s="109">
        <v>418</v>
      </c>
      <c r="B90" s="110"/>
      <c r="C90" s="111"/>
      <c r="D90" s="112"/>
      <c r="E90" s="113"/>
      <c r="F90" s="114"/>
      <c r="G90" s="115"/>
      <c r="H90" s="116"/>
      <c r="I90" s="117"/>
      <c r="J90" s="118"/>
      <c r="K90" s="119"/>
      <c r="L90" s="120"/>
    </row>
    <row r="91" ht="8.0" customHeight="true">
      <c r="A91" s="28"/>
      <c r="B91" s="28"/>
      <c r="C91" s="28"/>
      <c r="D91" s="28"/>
      <c r="E91" s="28"/>
      <c r="F91" s="28"/>
      <c r="G91" s="28"/>
      <c r="H91" s="28"/>
      <c r="I91" s="28"/>
      <c r="J91" s="28"/>
      <c r="K91" s="28"/>
      <c r="L91" s="28"/>
      <c r="M91" s="28"/>
      <c r="N91" s="28"/>
      <c r="O91" s="28"/>
      <c r="P91" s="28"/>
      <c r="Q91" s="28"/>
      <c r="R91" s="28"/>
      <c r="S91" s="28"/>
      <c r="T91" s="28"/>
      <c r="U91" s="28"/>
      <c r="V91" s="28"/>
      <c r="W91" s="28"/>
      <c r="X91" s="28"/>
      <c r="Y91" s="28"/>
      <c r="Z91" s="28"/>
      <c r="AA91" s="28"/>
      <c r="AB91" s="28"/>
      <c r="AC91" s="28"/>
      <c r="AD91" s="28"/>
      <c r="AE91" s="28"/>
      <c r="AF91" s="28"/>
      <c r="AG91" s="28"/>
      <c r="AH91" s="28"/>
      <c r="AI91" s="28"/>
      <c r="AJ91" s="28"/>
      <c r="AK91" s="28"/>
    </row>
    <row r="92"/>
  </sheetData>
  <sheetProtection sheet="true" password="DFB5" selectLockedCells="false" selectUnlockedCells="false" formatCells="false" formatColumns="false" formatRows="false" insertColumns="true" insertRows="true" insertHyperlinks="true" deleteColumns="true" deleteRows="true" sort="true" autoFilter="true" pivotTables="true" objects="true" scenarios="true"/>
  <mergeCells count="12">
    <mergeCell ref="A1:L1"/>
    <mergeCell ref="A2:B2"/>
    <mergeCell ref="A3:C3"/>
    <mergeCell ref="I3:L3"/>
    <mergeCell ref="A4:L4"/>
    <mergeCell ref="A85:AK85"/>
    <mergeCell ref="A86:L86"/>
    <mergeCell ref="A87:L87"/>
    <mergeCell ref="A88:L88"/>
    <mergeCell ref="A89:L89"/>
    <mergeCell ref="A90:L90"/>
    <mergeCell ref="A91:AK91"/>
  </mergeCells>
  <conditionalFormatting sqref="K6">
    <cfRule type="expression" dxfId="0" priority="1">
      <formula>OR((J6 &lt;&gt; K6), (INT(J6) &lt;&gt; J6))</formula>
    </cfRule>
  </conditionalFormatting>
  <conditionalFormatting sqref="K7">
    <cfRule type="expression" dxfId="1" priority="2">
      <formula>OR((J7 &lt;&gt; K7), (INT(J7) &lt;&gt; J7))</formula>
    </cfRule>
  </conditionalFormatting>
  <conditionalFormatting sqref="K8">
    <cfRule type="expression" dxfId="2" priority="3">
      <formula>OR((J8 &lt;&gt; K8), (INT(J8) &lt;&gt; J8))</formula>
    </cfRule>
  </conditionalFormatting>
  <conditionalFormatting sqref="K9">
    <cfRule type="expression" dxfId="3" priority="4">
      <formula>OR((J9 &lt;&gt; K9), (INT(J9) &lt;&gt; J9))</formula>
    </cfRule>
  </conditionalFormatting>
  <conditionalFormatting sqref="K10">
    <cfRule type="expression" dxfId="4" priority="5">
      <formula>OR((J10 &lt;&gt; K10), (INT(J10) &lt;&gt; J10))</formula>
    </cfRule>
  </conditionalFormatting>
  <conditionalFormatting sqref="K11">
    <cfRule type="expression" dxfId="5" priority="6">
      <formula>OR((J11 &lt;&gt; K11), (INT(J11) &lt;&gt; J11))</formula>
    </cfRule>
  </conditionalFormatting>
  <conditionalFormatting sqref="K12">
    <cfRule type="expression" dxfId="6" priority="7">
      <formula>OR((J12 &lt;&gt; K12), (INT(J12) &lt;&gt; J12))</formula>
    </cfRule>
  </conditionalFormatting>
  <conditionalFormatting sqref="K13">
    <cfRule type="expression" dxfId="7" priority="8">
      <formula>OR((J13 &lt;&gt; K13), (INT(J13) &lt;&gt; J13))</formula>
    </cfRule>
  </conditionalFormatting>
  <conditionalFormatting sqref="K14">
    <cfRule type="expression" dxfId="8" priority="9">
      <formula>OR((J14 &lt;&gt; K14), (INT(J14) &lt;&gt; J14))</formula>
    </cfRule>
  </conditionalFormatting>
  <conditionalFormatting sqref="K15">
    <cfRule type="expression" dxfId="9" priority="10">
      <formula>OR((J15 &lt;&gt; K15), (INT(J15) &lt;&gt; J15))</formula>
    </cfRule>
  </conditionalFormatting>
  <conditionalFormatting sqref="K16">
    <cfRule type="expression" dxfId="10" priority="11">
      <formula>OR((J16 &lt;&gt; K16), (INT(J16) &lt;&gt; J16))</formula>
    </cfRule>
  </conditionalFormatting>
  <conditionalFormatting sqref="K17">
    <cfRule type="expression" dxfId="11" priority="12">
      <formula>OR((J17 &lt;&gt; K17), (INT(J17) &lt;&gt; J17))</formula>
    </cfRule>
  </conditionalFormatting>
  <conditionalFormatting sqref="K18">
    <cfRule type="expression" dxfId="12" priority="13">
      <formula>OR((J18 &lt;&gt; K18), (INT(J18) &lt;&gt; J18))</formula>
    </cfRule>
  </conditionalFormatting>
  <conditionalFormatting sqref="K19">
    <cfRule type="expression" dxfId="13" priority="14">
      <formula>OR((J19 &lt;&gt; K19), (INT(J19) &lt;&gt; J19))</formula>
    </cfRule>
  </conditionalFormatting>
  <conditionalFormatting sqref="K20">
    <cfRule type="expression" dxfId="14" priority="15">
      <formula>OR((J20 &lt;&gt; K20), (INT(J20) &lt;&gt; J20))</formula>
    </cfRule>
  </conditionalFormatting>
  <conditionalFormatting sqref="K21">
    <cfRule type="expression" dxfId="15" priority="16">
      <formula>OR((J21 &lt;&gt; K21), (INT(J21) &lt;&gt; J21))</formula>
    </cfRule>
  </conditionalFormatting>
  <conditionalFormatting sqref="K22">
    <cfRule type="expression" dxfId="16" priority="17">
      <formula>OR((J22 &lt;&gt; K22), (INT(J22) &lt;&gt; J22))</formula>
    </cfRule>
  </conditionalFormatting>
  <conditionalFormatting sqref="K23">
    <cfRule type="expression" dxfId="17" priority="18">
      <formula>OR((J23 &lt;&gt; K23), (INT(J23) &lt;&gt; J23))</formula>
    </cfRule>
  </conditionalFormatting>
  <conditionalFormatting sqref="K24">
    <cfRule type="expression" dxfId="18" priority="19">
      <formula>OR((J24 &lt;&gt; K24), (INT(J24) &lt;&gt; J24))</formula>
    </cfRule>
  </conditionalFormatting>
  <conditionalFormatting sqref="K25">
    <cfRule type="expression" dxfId="19" priority="20">
      <formula>OR((J25 &lt;&gt; K25), (INT(J25) &lt;&gt; J25))</formula>
    </cfRule>
  </conditionalFormatting>
  <conditionalFormatting sqref="K26">
    <cfRule type="expression" dxfId="20" priority="21">
      <formula>OR((J26 &lt;&gt; K26), (INT(J26) &lt;&gt; J26))</formula>
    </cfRule>
  </conditionalFormatting>
  <conditionalFormatting sqref="K27">
    <cfRule type="expression" dxfId="21" priority="22">
      <formula>OR((J27 &lt;&gt; K27), (INT(J27) &lt;&gt; J27))</formula>
    </cfRule>
  </conditionalFormatting>
  <conditionalFormatting sqref="K28">
    <cfRule type="expression" dxfId="22" priority="23">
      <formula>OR((J28 &lt;&gt; K28), (INT(J28) &lt;&gt; J28))</formula>
    </cfRule>
  </conditionalFormatting>
  <conditionalFormatting sqref="K29">
    <cfRule type="expression" dxfId="23" priority="24">
      <formula>OR((J29 &lt;&gt; K29), (INT(J29) &lt;&gt; J29))</formula>
    </cfRule>
  </conditionalFormatting>
  <conditionalFormatting sqref="K30">
    <cfRule type="expression" dxfId="24" priority="25">
      <formula>OR((J30 &lt;&gt; K30), (INT(J30) &lt;&gt; J30))</formula>
    </cfRule>
  </conditionalFormatting>
  <conditionalFormatting sqref="K31">
    <cfRule type="expression" dxfId="25" priority="26">
      <formula>OR((J31 &lt;&gt; K31), (INT(J31) &lt;&gt; J31))</formula>
    </cfRule>
  </conditionalFormatting>
  <conditionalFormatting sqref="K32">
    <cfRule type="expression" dxfId="26" priority="27">
      <formula>OR((J32 &lt;&gt; K32), (INT(J32) &lt;&gt; J32))</formula>
    </cfRule>
  </conditionalFormatting>
  <conditionalFormatting sqref="K33">
    <cfRule type="expression" dxfId="27" priority="28">
      <formula>OR((J33 &lt;&gt; K33), (INT(J33) &lt;&gt; J33))</formula>
    </cfRule>
  </conditionalFormatting>
  <conditionalFormatting sqref="K34">
    <cfRule type="expression" dxfId="28" priority="29">
      <formula>OR((J34 &lt;&gt; K34), (INT(J34) &lt;&gt; J34))</formula>
    </cfRule>
  </conditionalFormatting>
  <conditionalFormatting sqref="K35">
    <cfRule type="expression" dxfId="29" priority="30">
      <formula>OR((J35 &lt;&gt; K35), (INT(J35) &lt;&gt; J35))</formula>
    </cfRule>
  </conditionalFormatting>
  <conditionalFormatting sqref="K36">
    <cfRule type="expression" dxfId="30" priority="31">
      <formula>OR((J36 &lt;&gt; K36), (INT(J36) &lt;&gt; J36))</formula>
    </cfRule>
  </conditionalFormatting>
  <conditionalFormatting sqref="K37">
    <cfRule type="expression" dxfId="31" priority="32">
      <formula>OR((J37 &lt;&gt; K37), (INT(J37) &lt;&gt; J37))</formula>
    </cfRule>
  </conditionalFormatting>
  <conditionalFormatting sqref="K38">
    <cfRule type="expression" dxfId="32" priority="33">
      <formula>OR((J38 &lt;&gt; K38), (INT(J38) &lt;&gt; J38))</formula>
    </cfRule>
  </conditionalFormatting>
  <conditionalFormatting sqref="K39">
    <cfRule type="expression" dxfId="33" priority="34">
      <formula>OR((J39 &lt;&gt; K39), (INT(J39) &lt;&gt; J39))</formula>
    </cfRule>
  </conditionalFormatting>
  <conditionalFormatting sqref="K40">
    <cfRule type="expression" dxfId="34" priority="35">
      <formula>OR((J40 &lt;&gt; K40), (INT(J40) &lt;&gt; J40))</formula>
    </cfRule>
  </conditionalFormatting>
  <conditionalFormatting sqref="K41">
    <cfRule type="expression" dxfId="35" priority="36">
      <formula>OR((J41 &lt;&gt; K41), (INT(J41) &lt;&gt; J41))</formula>
    </cfRule>
  </conditionalFormatting>
  <conditionalFormatting sqref="K42">
    <cfRule type="expression" dxfId="36" priority="37">
      <formula>OR((J42 &lt;&gt; K42), (INT(J42) &lt;&gt; J42))</formula>
    </cfRule>
  </conditionalFormatting>
  <conditionalFormatting sqref="K43">
    <cfRule type="expression" dxfId="37" priority="38">
      <formula>OR((J43 &lt;&gt; K43), (INT(J43) &lt;&gt; J43))</formula>
    </cfRule>
  </conditionalFormatting>
  <conditionalFormatting sqref="K44">
    <cfRule type="expression" dxfId="38" priority="39">
      <formula>OR((J44 &lt;&gt; K44), (INT(J44) &lt;&gt; J44))</formula>
    </cfRule>
  </conditionalFormatting>
  <conditionalFormatting sqref="K45">
    <cfRule type="expression" dxfId="39" priority="40">
      <formula>OR((J45 &lt;&gt; K45), (INT(J45) &lt;&gt; J45))</formula>
    </cfRule>
  </conditionalFormatting>
  <conditionalFormatting sqref="K46">
    <cfRule type="expression" dxfId="40" priority="41">
      <formula>OR((J46 &lt;&gt; K46), (INT(J46) &lt;&gt; J46))</formula>
    </cfRule>
  </conditionalFormatting>
  <conditionalFormatting sqref="K47">
    <cfRule type="expression" dxfId="41" priority="42">
      <formula>OR((J47 &lt;&gt; K47), (INT(J47) &lt;&gt; J47))</formula>
    </cfRule>
  </conditionalFormatting>
  <conditionalFormatting sqref="K48">
    <cfRule type="expression" dxfId="42" priority="43">
      <formula>OR((J48 &lt;&gt; K48), (INT(J48) &lt;&gt; J48))</formula>
    </cfRule>
  </conditionalFormatting>
  <conditionalFormatting sqref="K49">
    <cfRule type="expression" dxfId="43" priority="44">
      <formula>OR((J49 &lt;&gt; K49), (INT(J49) &lt;&gt; J49))</formula>
    </cfRule>
  </conditionalFormatting>
  <conditionalFormatting sqref="K50">
    <cfRule type="expression" dxfId="44" priority="45">
      <formula>OR((J50 &lt;&gt; K50), (INT(J50) &lt;&gt; J50))</formula>
    </cfRule>
  </conditionalFormatting>
  <conditionalFormatting sqref="K51">
    <cfRule type="expression" dxfId="45" priority="46">
      <formula>OR((J51 &lt;&gt; K51), (INT(J51) &lt;&gt; J51))</formula>
    </cfRule>
  </conditionalFormatting>
  <conditionalFormatting sqref="K52">
    <cfRule type="expression" dxfId="46" priority="47">
      <formula>OR((J52 &lt;&gt; K52), (INT(J52) &lt;&gt; J52))</formula>
    </cfRule>
  </conditionalFormatting>
  <conditionalFormatting sqref="K53">
    <cfRule type="expression" dxfId="47" priority="48">
      <formula>OR((J53 &lt;&gt; K53), (INT(J53) &lt;&gt; J53))</formula>
    </cfRule>
  </conditionalFormatting>
  <conditionalFormatting sqref="K54">
    <cfRule type="expression" dxfId="48" priority="49">
      <formula>OR((J54 &lt;&gt; K54), (INT(J54) &lt;&gt; J54))</formula>
    </cfRule>
  </conditionalFormatting>
  <conditionalFormatting sqref="K55">
    <cfRule type="expression" dxfId="49" priority="50">
      <formula>OR((J55 &lt;&gt; K55), (INT(J55) &lt;&gt; J55))</formula>
    </cfRule>
  </conditionalFormatting>
  <conditionalFormatting sqref="K56">
    <cfRule type="expression" dxfId="50" priority="51">
      <formula>OR((J56 &lt;&gt; K56), (INT(J56) &lt;&gt; J56))</formula>
    </cfRule>
  </conditionalFormatting>
  <conditionalFormatting sqref="K57">
    <cfRule type="expression" dxfId="51" priority="52">
      <formula>OR((J57 &lt;&gt; K57), (INT(J57) &lt;&gt; J57))</formula>
    </cfRule>
  </conditionalFormatting>
  <conditionalFormatting sqref="K58">
    <cfRule type="expression" dxfId="52" priority="53">
      <formula>OR((J58 &lt;&gt; K58), (INT(J58) &lt;&gt; J58))</formula>
    </cfRule>
  </conditionalFormatting>
  <conditionalFormatting sqref="K59">
    <cfRule type="expression" dxfId="53" priority="54">
      <formula>OR((J59 &lt;&gt; K59), (INT(J59) &lt;&gt; J59))</formula>
    </cfRule>
  </conditionalFormatting>
  <conditionalFormatting sqref="K60">
    <cfRule type="expression" dxfId="54" priority="55">
      <formula>OR((J60 &lt;&gt; K60), (INT(J60) &lt;&gt; J60))</formula>
    </cfRule>
  </conditionalFormatting>
  <conditionalFormatting sqref="K61">
    <cfRule type="expression" dxfId="55" priority="56">
      <formula>OR((J61 &lt;&gt; K61), (INT(J61) &lt;&gt; J61))</formula>
    </cfRule>
  </conditionalFormatting>
  <conditionalFormatting sqref="K62">
    <cfRule type="expression" dxfId="56" priority="57">
      <formula>OR((J62 &lt;&gt; K62), (INT(J62) &lt;&gt; J62))</formula>
    </cfRule>
  </conditionalFormatting>
  <conditionalFormatting sqref="K63">
    <cfRule type="expression" dxfId="57" priority="58">
      <formula>OR((J63 &lt;&gt; K63), (INT(J63) &lt;&gt; J63))</formula>
    </cfRule>
  </conditionalFormatting>
  <conditionalFormatting sqref="K64">
    <cfRule type="expression" dxfId="58" priority="59">
      <formula>OR((J64 &lt;&gt; K64), (INT(J64) &lt;&gt; J64))</formula>
    </cfRule>
  </conditionalFormatting>
  <conditionalFormatting sqref="K65">
    <cfRule type="expression" dxfId="59" priority="60">
      <formula>OR((J65 &lt;&gt; K65), (INT(J65) &lt;&gt; J65))</formula>
    </cfRule>
  </conditionalFormatting>
  <conditionalFormatting sqref="K66">
    <cfRule type="expression" dxfId="60" priority="61">
      <formula>OR((J66 &lt;&gt; K66), (INT(J66) &lt;&gt; J66))</formula>
    </cfRule>
  </conditionalFormatting>
  <conditionalFormatting sqref="K67">
    <cfRule type="expression" dxfId="61" priority="62">
      <formula>OR((J67 &lt;&gt; K67), (INT(J67) &lt;&gt; J67))</formula>
    </cfRule>
  </conditionalFormatting>
  <conditionalFormatting sqref="K68">
    <cfRule type="expression" dxfId="62" priority="63">
      <formula>OR((J68 &lt;&gt; K68), (INT(J68) &lt;&gt; J68))</formula>
    </cfRule>
  </conditionalFormatting>
  <conditionalFormatting sqref="K69">
    <cfRule type="expression" dxfId="63" priority="64">
      <formula>OR((J69 &lt;&gt; K69), (INT(J69) &lt;&gt; J69))</formula>
    </cfRule>
  </conditionalFormatting>
  <conditionalFormatting sqref="K70">
    <cfRule type="expression" dxfId="64" priority="65">
      <formula>OR((J70 &lt;&gt; K70), (INT(J70) &lt;&gt; J70))</formula>
    </cfRule>
  </conditionalFormatting>
  <conditionalFormatting sqref="K71">
    <cfRule type="expression" dxfId="65" priority="66">
      <formula>OR((J71 &lt;&gt; K71), (INT(J71) &lt;&gt; J71))</formula>
    </cfRule>
  </conditionalFormatting>
  <conditionalFormatting sqref="K72">
    <cfRule type="expression" dxfId="66" priority="67">
      <formula>OR((J72 &lt;&gt; K72), (INT(J72) &lt;&gt; J72))</formula>
    </cfRule>
  </conditionalFormatting>
  <conditionalFormatting sqref="K73">
    <cfRule type="expression" dxfId="67" priority="68">
      <formula>OR((J73 &lt;&gt; K73), (INT(J73) &lt;&gt; J73))</formula>
    </cfRule>
  </conditionalFormatting>
  <conditionalFormatting sqref="K74">
    <cfRule type="expression" dxfId="68" priority="69">
      <formula>OR((J74 &lt;&gt; K74), (INT(J74) &lt;&gt; J74))</formula>
    </cfRule>
  </conditionalFormatting>
  <conditionalFormatting sqref="K75">
    <cfRule type="expression" dxfId="69" priority="70">
      <formula>OR((J75 &lt;&gt; K75), (INT(J75) &lt;&gt; J75))</formula>
    </cfRule>
  </conditionalFormatting>
  <conditionalFormatting sqref="K76">
    <cfRule type="expression" dxfId="70" priority="71">
      <formula>OR((J76 &lt;&gt; K76), (INT(J76) &lt;&gt; J76))</formula>
    </cfRule>
  </conditionalFormatting>
  <conditionalFormatting sqref="K77">
    <cfRule type="expression" dxfId="71" priority="72">
      <formula>OR((J77 &lt;&gt; K77), (INT(J77) &lt;&gt; J77))</formula>
    </cfRule>
  </conditionalFormatting>
  <conditionalFormatting sqref="K78">
    <cfRule type="expression" dxfId="72" priority="73">
      <formula>OR((J78 &lt;&gt; K78), (INT(J78) &lt;&gt; J78))</formula>
    </cfRule>
  </conditionalFormatting>
  <conditionalFormatting sqref="K79">
    <cfRule type="expression" dxfId="73" priority="74">
      <formula>OR((J79 &lt;&gt; K79), (INT(J79) &lt;&gt; J79))</formula>
    </cfRule>
  </conditionalFormatting>
  <conditionalFormatting sqref="K80">
    <cfRule type="expression" dxfId="74" priority="75">
      <formula>OR((J80 &lt;&gt; K80), (INT(J80) &lt;&gt; J80))</formula>
    </cfRule>
  </conditionalFormatting>
  <conditionalFormatting sqref="K81">
    <cfRule type="expression" dxfId="75" priority="76">
      <formula>OR((J81 &lt;&gt; K81), (INT(J81) &lt;&gt; J81))</formula>
    </cfRule>
  </conditionalFormatting>
  <conditionalFormatting sqref="K82">
    <cfRule type="expression" dxfId="76" priority="77">
      <formula>OR((J82 &lt;&gt; K82), (INT(J82) &lt;&gt; J82))</formula>
    </cfRule>
  </conditionalFormatting>
  <conditionalFormatting sqref="K83">
    <cfRule type="expression" dxfId="77" priority="78">
      <formula>OR((J83 &lt;&gt; K83), (INT(J83) &lt;&gt; J83))</formula>
    </cfRule>
  </conditionalFormatting>
  <conditionalFormatting sqref="K84">
    <cfRule type="expression" dxfId="78" priority="79">
      <formula>OR((J84 &lt;&gt; K84), (INT(J84) &lt;&gt; J84))</formula>
    </cfRule>
  </conditionalFormatting>
  <dataValidations count="3">
    <dataValidation type="whole" operator="between" sqref="M3" allowBlank="true" errorStyle="stop" showErrorMessage="true" errorTitle="Validation error" error="Enter a whole number between 1 and 25">
      <formula1>1</formula1>
      <formula2>25</formula2>
    </dataValidation>
    <dataValidation type="whole" operator="greaterThanOrEqual" sqref="M6:M85 N6:N85 O6:O85 P6:P85 Q6:Q85 R6:R85 S6:S85 T6:T85 U6:U85 V6:V85 W6:W85 X6:X85 Y6:Y85 Z6:Z85 AA6:AA85 AB6:AB85 AC6:AC85 AD6:AD85 AE6:AE85 AF6:AF85 AG6:AG85 AH6:AH85 AI6:AI85 AJ6:AJ85 AK6:AK85" allowBlank="true" errorStyle="stop" showErrorMessage="true" errorTitle="Validation error" error="Enter a whole number greater than or equal to 0">
      <formula1>0</formula1>
    </dataValidation>
    <dataValidation type="decimal" operator="greaterThan" sqref="M87:M90 N87:N90 O87:O90 P87:P90 Q87:Q90 R87:R90 S87:S90 T87:T90 U87:U90 V87:V90 W87:W90 X87:X90 Y87:Y90 Z87:Z90 AA87:AA90 AB87:AB90 AC87:AC90 AD87:AD90 AE87:AE90 AF87:AF90 AG87:AG90 AH87:AH90 AI87:AI90 AJ87:AJ90 AK87:AK90" allowBlank="true" errorStyle="stop" showErrorMessage="true" errorTitle="Validation error" error="Enter a number greater than 0">
      <formula1>0.0</formula1>
    </dataValidation>
  </dataValidations>
  <pageMargins bottom="0.75" footer="0.3" header="0.3" left="0.7" right="0.7" top="0.75"/>
</worksheet>
</file>

<file path=xl/worksheets/sheet2.xml><?xml version="1.0" encoding="utf-8"?>
<worksheet xmlns="http://schemas.openxmlformats.org/spreadsheetml/2006/main">
  <dimension ref="A1:A10"/>
  <sheetViews>
    <sheetView workbookViewId="0"/>
  </sheetViews>
  <sheetFormatPr defaultRowHeight="15.0"/>
  <cols>
    <col min="1" max="1" width="120.0" customWidth="true"/>
  </cols>
  <sheetData>
    <row r="1">
      <c r="A1" t="s" s="121">
        <v>419</v>
      </c>
    </row>
    <row r="2">
      <c r="A2" t="s" s="122">
        <v>420</v>
      </c>
    </row>
    <row r="3">
      <c r="A3" t="s" s="123">
        <v>421</v>
      </c>
    </row>
    <row r="4">
      <c r="A4" t="s" s="124">
        <v>422</v>
      </c>
    </row>
    <row r="5">
      <c r="A5" t="s" s="125">
        <v>423</v>
      </c>
    </row>
    <row r="6">
      <c r="A6" t="s" s="126">
        <v>424</v>
      </c>
    </row>
    <row r="7">
      <c r="A7" t="s" s="127">
        <v>425</v>
      </c>
    </row>
    <row r="8">
      <c r="A8" t="s" s="128">
        <v>426</v>
      </c>
    </row>
    <row r="9">
      <c r="A9" t="s" s="129">
        <v>427</v>
      </c>
    </row>
    <row r="10"/>
  </sheetData>
  <sheetProtection password="DFB5" sheet="true" scenarios="true" objects="true"/>
  <pageMargins bottom="0.75" footer="0.3" header="0.3" left="0.7" right="0.7" top="0.75"/>
</worksheet>
</file>

<file path=xl/worksheets/sheet3.xml><?xml version="1.0" encoding="utf-8"?>
<worksheet xmlns="http://schemas.openxmlformats.org/spreadsheetml/2006/main">
  <dimension ref="A1:B6"/>
  <sheetViews>
    <sheetView workbookViewId="0"/>
  </sheetViews>
  <sheetFormatPr defaultRowHeight="15.0"/>
  <cols>
    <col min="1" max="1" width="25.0" customWidth="true"/>
    <col min="2" max="2" width="25.0" customWidth="true"/>
  </cols>
  <sheetData>
    <row r="1">
      <c r="A1" t="s" s="130">
        <v>428</v>
      </c>
      <c r="B1" t="s" s="131">
        <v>429</v>
      </c>
    </row>
    <row r="2">
      <c r="A2" t="s" s="132">
        <v>430</v>
      </c>
      <c r="B2" t="s" s="133">
        <v>431</v>
      </c>
    </row>
    <row r="3">
      <c r="A3" t="s" s="134">
        <v>432</v>
      </c>
      <c r="B3" t="s" s="135">
        <v>433</v>
      </c>
    </row>
    <row r="4">
      <c r="A4" t="s" s="136">
        <v>434</v>
      </c>
      <c r="B4" t="s" s="137">
        <v>435</v>
      </c>
    </row>
    <row r="5">
      <c r="A5" t="s" s="138">
        <v>436</v>
      </c>
      <c r="B5" t="n" s="139">
        <v>1.0</v>
      </c>
    </row>
    <row r="6"/>
  </sheetData>
  <sheetProtection password="DFB5" sheet="true" scenarios="true" objects="true"/>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2025-02-15T06:42:20Z</dcterms:created>
  <dc:creator>Apache POI</dc:creator>
</cp:coreProperties>
</file>