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workbookProtection lockStructure="true"/>
  <bookViews>
    <workbookView activeTab="0"/>
  </bookViews>
  <sheets>
    <sheet name="Box packing information" r:id="rId3" sheetId="1"/>
    <sheet name="Instructions" r:id="rId4" sheetId="2"/>
    <sheet name="Metadata" r:id="rId5" sheetId="3"/>
  </sheets>
</workbook>
</file>

<file path=xl/sharedStrings.xml><?xml version="1.0" encoding="utf-8"?>
<sst xmlns="http://schemas.openxmlformats.org/spreadsheetml/2006/main" count="804" uniqueCount="467">
  <si>
    <t>Provide the box details for this pack group below. See the instructions sheet if you have questions.</t>
  </si>
  <si>
    <t>Pack group: 1</t>
  </si>
  <si>
    <t>pg4dd0e800-3aae-4f4a-9674-4028cf7a13c8</t>
  </si>
  <si>
    <t>Total SKUs: 85 (530 units)</t>
  </si>
  <si>
    <t>Total box count:</t>
  </si>
  <si>
    <t>SKU</t>
  </si>
  <si>
    <t xml:space="preserve">Product title </t>
  </si>
  <si>
    <t>Id</t>
  </si>
  <si>
    <t>ASIN</t>
  </si>
  <si>
    <t>FNSKU</t>
  </si>
  <si>
    <t>Condition</t>
  </si>
  <si>
    <t>Prep type</t>
  </si>
  <si>
    <t>Who preps units?</t>
  </si>
  <si>
    <t>Who labels units?</t>
  </si>
  <si>
    <t>Expected quantity</t>
  </si>
  <si>
    <t>Boxed quantity</t>
  </si>
  <si>
    <t>2249513</t>
  </si>
  <si>
    <t>Decrum High School Football Jacket - Red And Black Varsity Letterman Jacket Men [40020025-CZ] | Plain Red Sleve, XL</t>
  </si>
  <si>
    <t>pkae92900e-50dc-4c93-a4a8-88f6ce11c9e5</t>
  </si>
  <si>
    <t>B07KTGYB9V</t>
  </si>
  <si>
    <t>X002ATEXKN</t>
  </si>
  <si>
    <t>NewItem</t>
  </si>
  <si>
    <t>Labeling,Poly bagging</t>
  </si>
  <si>
    <t>By seller</t>
  </si>
  <si>
    <t>DE-BBabyEatMTS-XL</t>
  </si>
  <si>
    <t>Decrum Pregnancy Announcement Shirts - Black Maternity Shirt Outfits [40022015-AE] | Black, XL</t>
  </si>
  <si>
    <t>pkc163d5aa-ac59-49c2-98ce-498e1db179bf</t>
  </si>
  <si>
    <t>B083QL6RCC</t>
  </si>
  <si>
    <t>X002FMJBYX</t>
  </si>
  <si>
    <t>DE-BFirstMommyMTS-L</t>
  </si>
  <si>
    <t>Decrum Black Maternity Shirt - Pregnancy Shirts for Women [40022014-AL] | Black, L</t>
  </si>
  <si>
    <t>pkcc88a737-69c4-4873-a7da-0a0b2c740659</t>
  </si>
  <si>
    <t>B083QKJWFY</t>
  </si>
  <si>
    <t>X002FMIHFR</t>
  </si>
  <si>
    <t>DE-BFirstMommyMTS-XXL</t>
  </si>
  <si>
    <t>Decrum Plus Size Cute Pregnancy Tops for Women - Soft Maternity T Shirts for Women [40022016-AL] | Black, XXL</t>
  </si>
  <si>
    <t>pk0fb26a50-028b-46bd-a13c-a454a84f9501</t>
  </si>
  <si>
    <t>B083QJYZ2J</t>
  </si>
  <si>
    <t>X002FMJ7GF</t>
  </si>
  <si>
    <t>DE-DE-WBrbPnkRglnQtrSlveHthrGryBse-XS</t>
  </si>
  <si>
    <t>Womens Comfortable Raglan Shirt for Outdoor - Baseball Shirts for Women | [40062281] HTHR Gray&amp;BrbPink Rgln,XS</t>
  </si>
  <si>
    <t>pkf919a5e8-1a59-4fad-ab55-2f873168c73d</t>
  </si>
  <si>
    <t>B0CFQX678F</t>
  </si>
  <si>
    <t>X003XIRSWF</t>
  </si>
  <si>
    <t>DE-HRTNDFOOTW-XL</t>
  </si>
  <si>
    <t>Black Mommy Pregnancy Shirt - Soft Maternity T Shirts [40022015-AM] | Heart and Foot, XL</t>
  </si>
  <si>
    <t>pk6da722ac-3f18-471c-b7a5-7577821d96b4</t>
  </si>
  <si>
    <t>B07QPPJYSV</t>
  </si>
  <si>
    <t>X0024CCL9V</t>
  </si>
  <si>
    <t>DE-LGSMVNeckSet10-2XL</t>
  </si>
  <si>
    <t>Long Sleeve Shirt Men - Full Sleeve T Shirts Men | [4BUN00106] LGS MenV Set 10, 2XL</t>
  </si>
  <si>
    <t>pk8442565f-21a4-45a3-90cd-c158a620b1e2</t>
  </si>
  <si>
    <t>B0B755H267</t>
  </si>
  <si>
    <t>X003BLDXIH</t>
  </si>
  <si>
    <t>DE-LGSMVNeckSet9-2XL</t>
  </si>
  <si>
    <t>Long Sleeve Shirt Men - Full Sleeve T Shirts Men | [4BUN00096] LGS MenV Set 9, 2XL</t>
  </si>
  <si>
    <t>pk11316624-0e04-4eeb-a9a1-c016854ee39d</t>
  </si>
  <si>
    <t>B0B753RFY3</t>
  </si>
  <si>
    <t>X003BLHU2R</t>
  </si>
  <si>
    <t>DE-LGSMVNeckSet9-L</t>
  </si>
  <si>
    <t>Mens Long Sleeve Shirt Full Sleeve Casual Style | [4BUN00094] LGS MenV Set 9, L</t>
  </si>
  <si>
    <t>pk0f32ac69-5c78-40a7-91e1-ac5b599f719e</t>
  </si>
  <si>
    <t>B0B754JJXT</t>
  </si>
  <si>
    <t>X003BLDXFF</t>
  </si>
  <si>
    <t>DE-LGSPlianGrey-L</t>
  </si>
  <si>
    <t>Mens Grey Long Sleeve Shirt - Full Sleeve T-Shirts Men [40001044] | LGS GreyPlain, L</t>
  </si>
  <si>
    <t>pk2f168aef-5de7-4e09-ac1c-f3edbe3b2749</t>
  </si>
  <si>
    <t>B07ZF9M6NQ</t>
  </si>
  <si>
    <t>X002CON5BJ</t>
  </si>
  <si>
    <t>DE-LGSVNckBrn-XXXL</t>
  </si>
  <si>
    <t>Decrum Men Brown Full Sleeve Mens V Neck T Shirts - Long Sleeve Tee Shirts for Men [40001197] | LGS Brown, XXXL</t>
  </si>
  <si>
    <t>pk982bf39f-fe7a-446c-a837-e7ae8d33a75a</t>
  </si>
  <si>
    <t>B0BZYN6S6C</t>
  </si>
  <si>
    <t>X003RSLB47</t>
  </si>
  <si>
    <t>DE-LmYloScpnckPlnMts-S</t>
  </si>
  <si>
    <t>Decrum Yellow Maternity T Shirt - Cute Pregnant Shirts for Women [40022372] | MTS Plain Yellow, S</t>
  </si>
  <si>
    <t>pke2424b41-734c-484e-b7b0-c28b450e05f7</t>
  </si>
  <si>
    <t>B0CKW93DBP</t>
  </si>
  <si>
    <t>X003ZVNLXF</t>
  </si>
  <si>
    <t>DE-MBGryPlnHdedVrsty-L</t>
  </si>
  <si>
    <t>Decrum Hooded Varsity Jacket Men - High School Letterman Bomber Style Baseball Jackets for Men (N) | [40071044] Gray Sleve, L</t>
  </si>
  <si>
    <t>pk9647fd6e-4fbc-4270-96ca-4e6f7115aa5f</t>
  </si>
  <si>
    <t>B0B7X9J8D5</t>
  </si>
  <si>
    <t>X003DQLVH5</t>
  </si>
  <si>
    <t>DE-MBGryPlnHdedVrsty-M</t>
  </si>
  <si>
    <t>Decrum Hooded Varsity Jacket Men - High School Letterman Bomber Style Baseball Jackets for Men (N) | [40071043] Gray Sleve, M</t>
  </si>
  <si>
    <t>pk3ec6c7f1-981d-4abc-a9cb-b7cf9cf877ad</t>
  </si>
  <si>
    <t>B0B7X71GHM</t>
  </si>
  <si>
    <t>X003DQC01B</t>
  </si>
  <si>
    <t>DE-MBlk&amp;whtHdedVrsty-M</t>
  </si>
  <si>
    <t>Decrum Hooded Varsity Jacket Men - High School Bomber Style Baseball Jackets for Men [40071173] | Black &amp; White, M</t>
  </si>
  <si>
    <t>pk2bf661ed-62f1-4147-8a60-777b5c476ba9</t>
  </si>
  <si>
    <t>B0CJRVSFR2</t>
  </si>
  <si>
    <t>X003Z9QO3V</t>
  </si>
  <si>
    <t>DE-MBlk&amp;whtHdedVrsty-XL</t>
  </si>
  <si>
    <t>Decrum Hooded Varsity Jacket Men - High School Bomber Style Baseball Jackets for Men [40071175] | Black &amp; White, XL</t>
  </si>
  <si>
    <t>pkae515cd0-fca1-4da5-a009-93d6411fb3c8</t>
  </si>
  <si>
    <t>B0CJRW6P6G</t>
  </si>
  <si>
    <t>X003Z9WML9</t>
  </si>
  <si>
    <t>DE-MBseblRglnMaronLGS-S</t>
  </si>
  <si>
    <t>Decrum Maroon and Black Soft Cotton Striped Baseball Jersey Long Sleeve Raglan Shirt Men [40042062] | Men Maron&amp;Blk Striped Rgln, S</t>
  </si>
  <si>
    <t>pk88fb5644-2c1a-4ee3-a404-f9f884cd10de</t>
  </si>
  <si>
    <t>B09M6BNF1L</t>
  </si>
  <si>
    <t>X0032WVW97</t>
  </si>
  <si>
    <t>DE-MBseblRglnWhtLGS-L</t>
  </si>
  <si>
    <t>Decrum Raglan Shirt Men - Soft Sports Jersey Long Sleeve Baseball Shirts for Men | [40129014] Men Wht&amp;Blk Striped Rgln, L</t>
  </si>
  <si>
    <t>pkde5d51c7-b424-43dd-ae10-15fc797d3a54</t>
  </si>
  <si>
    <t>B0C4Z5Y65B</t>
  </si>
  <si>
    <t>X003TIAS3Z</t>
  </si>
  <si>
    <t>DE-MBseblRglnWhtLGS-M</t>
  </si>
  <si>
    <t>Decrum Raglan Shirt Men - Soft Sports Jersey Long Sleeve Baseball Shirts for Men | [40129013] Men Wht&amp;Blk Striped Rgln, M</t>
  </si>
  <si>
    <t>pkf00351b7-8e3a-480e-9a64-316cd977f835</t>
  </si>
  <si>
    <t>B0C4YZRC2P</t>
  </si>
  <si>
    <t>X003TIATO3</t>
  </si>
  <si>
    <t>DE-MBseblRglnWhtLGS-S</t>
  </si>
  <si>
    <t>Decrum Raglan Shirt Men - Soft Sports Jersey Mens Long Sleeve T Shirts | [40129012] Men Wht&amp;Blk Striped Rgln, S</t>
  </si>
  <si>
    <t>pk19448cf3-6c84-402b-a324-10c50456ce24</t>
  </si>
  <si>
    <t>B0C4Z4CHXY</t>
  </si>
  <si>
    <t>X003TIAUVP</t>
  </si>
  <si>
    <t>DE-MBseblRglnWhtLGS-XL</t>
  </si>
  <si>
    <t>Decrum Raglan Shirt Men - Soft Sports Jersey Mens Long Sleeve T Shirts | [40129015] Men Wht&amp;Blk Striped Rgln, XL</t>
  </si>
  <si>
    <t>pk2951e34c-c64b-4b8a-ae2c-240fd9d8daa9</t>
  </si>
  <si>
    <t>B0C4YZQ785</t>
  </si>
  <si>
    <t>X003TIAU0V</t>
  </si>
  <si>
    <t>DE-MBseblRglnWhtLGS-XS</t>
  </si>
  <si>
    <t>Decrum Raglan Shirt Men - Soft Sports Jersey Long Sleeve Baseball Shirts for Men | [40129011] Men Wht&amp;Blk Striped Rgln, XS</t>
  </si>
  <si>
    <t>pk306c714d-ee64-4b3c-b3e0-137f0a10a98c</t>
  </si>
  <si>
    <t>B0C4Z215PM</t>
  </si>
  <si>
    <t>X003TIAT0H</t>
  </si>
  <si>
    <t>DE-MBseblRglnWhtLGS-XXL</t>
  </si>
  <si>
    <t>Decrum Raglan Shirt Men - Soft Sports Jersey Long Sleeve Baseball Shirts for Men | [40129016] Men Wht&amp;Blk Striped Rgln, XXL</t>
  </si>
  <si>
    <t>pk3fa91be6-fc12-4be6-a41e-3651165d2bbf</t>
  </si>
  <si>
    <t>B0C4Z5YTXF</t>
  </si>
  <si>
    <t>X003TINJ2H</t>
  </si>
  <si>
    <t>DE-MMrn&amp;WhtHdedVrsty-XL</t>
  </si>
  <si>
    <t>Decrum Hooded Varsity Jacket Men - High School Bomber Style Baseball Jackets for Men [40170175] | Maroon &amp; White, XL</t>
  </si>
  <si>
    <t>pk536663b0-6151-4f98-bf46-a725ae35e35e</t>
  </si>
  <si>
    <t>B0CJRVK8K2</t>
  </si>
  <si>
    <t>X003Z9QO63</t>
  </si>
  <si>
    <t>DE-MRedHenley-3XL</t>
  </si>
  <si>
    <t>Decrum Mens Red Long Sleeve Shirt - Camisetas para Hombre Full Sleeve Henley Style [40005027] | Henley, 3XL</t>
  </si>
  <si>
    <t>pk684ec45c-ca01-484e-86bc-f50864c97636</t>
  </si>
  <si>
    <t>B0BWF5Y3H9</t>
  </si>
  <si>
    <t>X003Q3ZFSB</t>
  </si>
  <si>
    <t>DE-MRedPlnHodedVrsty-M</t>
  </si>
  <si>
    <t>Decrum Hooded Varsity Jacket Men - High School Letterman Bomber Style Baseball Jackets for Men (N) | [40071023] Plain Red Sleve, M</t>
  </si>
  <si>
    <t>pk573aeef8-bd35-45ee-ae07-c83b848353c0</t>
  </si>
  <si>
    <t>B0B56Z4T5D</t>
  </si>
  <si>
    <t>X003DQC01L</t>
  </si>
  <si>
    <t>DE-MRglnBlk&amp;WhtLGS-L</t>
  </si>
  <si>
    <t>Decrum Raglan Shirt Men - Soft Long Sleeve Shirts for Men [40128014] | Black&amp;White,L</t>
  </si>
  <si>
    <t>pk1bdf050f-32c7-40e3-902d-c8c6dc27ab0c</t>
  </si>
  <si>
    <t>B0C1SV83K7</t>
  </si>
  <si>
    <t>X003S4TMR3</t>
  </si>
  <si>
    <t>DE-MRglnBlk&amp;WhtLGS-M</t>
  </si>
  <si>
    <t>Decrum Raglan Shirt Men - Soft Mens Long Sleeve Tee Shirts [40128013] | Black&amp;White,M</t>
  </si>
  <si>
    <t>pk596b7095-761b-4799-83dc-ec4a2867c68f</t>
  </si>
  <si>
    <t>B0C1SSZJQK</t>
  </si>
  <si>
    <t>X003S4EPGL</t>
  </si>
  <si>
    <t>DE-MRglnBlk&amp;WhtLGS-XL</t>
  </si>
  <si>
    <t>Decrum Raglan Shirt Men - Soft Long Sleeve Shirts for Men [40128015] | Black&amp;White,XL</t>
  </si>
  <si>
    <t>pkf2031b31-43cc-47ef-b21f-5579012870de</t>
  </si>
  <si>
    <t>B0C1SS72KB</t>
  </si>
  <si>
    <t>X003S4MRED</t>
  </si>
  <si>
    <t>DE-MRglnBlk&amp;WhtLGS-XXL</t>
  </si>
  <si>
    <t>Decrum Raglan Shirt Men - Soft Mens Long Sleeve T Shirts [40128016] | Black&amp;White,XXL</t>
  </si>
  <si>
    <t>pk915de27d-9b67-48d1-8467-21690f31017b</t>
  </si>
  <si>
    <t>B0C1SQ7J4P</t>
  </si>
  <si>
    <t>X003S4EL5L</t>
  </si>
  <si>
    <t>DE-MRylblu&amp;whtHdedVrsty-M</t>
  </si>
  <si>
    <t>Decrum Hooded Varsity Jacket Men - High School Bomber Style Baseball Jackets for Men [40171173] | Royal Blue &amp; White, M</t>
  </si>
  <si>
    <t>pke301c234-0139-4fce-b259-124d29e104c5</t>
  </si>
  <si>
    <t>B0CJRWHNZ1</t>
  </si>
  <si>
    <t>X003Z9QNS7</t>
  </si>
  <si>
    <t>DE-MTS-HthrPnkRnckCmgSn-XS</t>
  </si>
  <si>
    <t>Decrum Maternity Tshirt - Pregnancy Shirts for Women Announcement [40022201-AK] | Heather Pink, XS</t>
  </si>
  <si>
    <t>pkec8d974d-7228-475a-b1e0-abc175ec65f1</t>
  </si>
  <si>
    <t>B0BWFBFV72</t>
  </si>
  <si>
    <t>X003Q3U9HX</t>
  </si>
  <si>
    <t>DE-MTS-HthrPnkRnckHrtFt-SHS-M</t>
  </si>
  <si>
    <t>Decrum Pink Nursing Maternity Shirt - Petite Pregnancy Clothes for Women [40022203-AM] | HrtFot Pink, M</t>
  </si>
  <si>
    <t>pk6cc6219d-e8a7-4be0-9dea-8805cf9f28c9</t>
  </si>
  <si>
    <t>B0BQR9PCHJ</t>
  </si>
  <si>
    <t>X003KSMJXL</t>
  </si>
  <si>
    <t>DE-MTS-HthrPnkRnckHrtFt-SHS-XL</t>
  </si>
  <si>
    <t>Decrum Momma Pink Maternity Tshirts for Women - Wife Mom to be Shirt [40022205-AM] | HrtFot Pink, XL</t>
  </si>
  <si>
    <t>pkb92519fc-2891-453f-8226-86e7277399c2</t>
  </si>
  <si>
    <t>B0BQR84R5H</t>
  </si>
  <si>
    <t>X003KSQN9R</t>
  </si>
  <si>
    <t>DE-MTS-HthrPnkRnckKikme-SHS-XXL</t>
  </si>
  <si>
    <t>Decrum Pink Maternity Shirt - Pregnancy Gifts for First Time Moms [40022206-BL] | KikinMe Pink, XXL</t>
  </si>
  <si>
    <t>pkb7eeb3ec-0364-49ad-a288-1d9ca6f6c0c6</t>
  </si>
  <si>
    <t>B0BQRDF8H8</t>
  </si>
  <si>
    <t>X003KSJ7ZJ</t>
  </si>
  <si>
    <t>DE-MTS-LmnYlwRnckCmgSn-SHS-M</t>
  </si>
  <si>
    <t>Decrum Yellow Maternity Shirts for Women - Mother to be Gifts First Time [40022373-AK] | Lemon Yellow, M</t>
  </si>
  <si>
    <t>pk099a2d4c-1787-425e-9ae3-51b3ca3a5117</t>
  </si>
  <si>
    <t>B0D7VKL9Y5</t>
  </si>
  <si>
    <t>X004AOCEE3</t>
  </si>
  <si>
    <t>DE-Maroon-PlnVrsty-3XL</t>
  </si>
  <si>
    <t>Decrum Maroon And Black College Jackets for Men [40020067] | Plain Maroon Sleeve, 3XL</t>
  </si>
  <si>
    <t>pke9b7a619-461f-4dd5-8165-37f3d34188ee</t>
  </si>
  <si>
    <t>B0BWF8N4C7</t>
  </si>
  <si>
    <t>X003Q3U9AF</t>
  </si>
  <si>
    <t>DE-MnsTwStrpdPanlMaronSHS-2XL</t>
  </si>
  <si>
    <t>Decrum Crew Neck Tshirts for Men - Trendy Mens Fashion T Shirts [40045066] | 2 Stripes, 2XL</t>
  </si>
  <si>
    <t>pk7f85e0da-db99-4477-9ccc-3e1f101a6a18</t>
  </si>
  <si>
    <t>B09RPC2X4J</t>
  </si>
  <si>
    <t>X00356L27R</t>
  </si>
  <si>
    <t>DE-MnsTwStrpdPanlMaronSHS-L</t>
  </si>
  <si>
    <t>Decrum Nice Shirts for Men - Playeras para Hombres Originales [40045064] | 2 Stripes, L</t>
  </si>
  <si>
    <t>pk9606cc1c-101a-4b6b-b9e5-2e9653facd00</t>
  </si>
  <si>
    <t>B09RPQLRHZ</t>
  </si>
  <si>
    <t>X00356NXL5</t>
  </si>
  <si>
    <t>DE-MnsTwStrpdPanlMaronSHS-M</t>
  </si>
  <si>
    <t>Decrum Half Sleeves Tshirts Shirts for Men - Soft Mens Shirts Short Sleeve [40045063] | 2 Stripes, M</t>
  </si>
  <si>
    <t>pk2506e553-bc78-4ccf-a424-2eebd4c8d8af</t>
  </si>
  <si>
    <t>B09RPZ8KPX</t>
  </si>
  <si>
    <t>X00356L08X</t>
  </si>
  <si>
    <t>DE-NEWCOMNG-XXL</t>
  </si>
  <si>
    <t>Pregnancy Must Haves Gifts for Mom Plus Size - Maternity Shirts for Women [40022016-AK] | Black, XXL</t>
  </si>
  <si>
    <t>pkfcf59c12-9411-4c6d-bd02-85f31278861e</t>
  </si>
  <si>
    <t>B093GYDX9D</t>
  </si>
  <si>
    <t>X002VT0QW1</t>
  </si>
  <si>
    <t>DE-NEWLGSMVNeckSet2-XXL</t>
  </si>
  <si>
    <t>Long Sleeve Shirt Men - Full Sleeve T Shirts Men [4BUN00066] | LGS MenV Set 2, XXL</t>
  </si>
  <si>
    <t>pk716bd41e-f9f3-413a-900f-f1e036247b84</t>
  </si>
  <si>
    <t>B08P75LSML</t>
  </si>
  <si>
    <t>X002R6UAD3</t>
  </si>
  <si>
    <t>DE-NEWLGSMVNeckSet2NEW-XL</t>
  </si>
  <si>
    <t>Soft Cotton Long Sleeve V Neck T Shirts Mens - T Shirts for Men Pack [4BUN00065] | LGS MenV Set 2, XL</t>
  </si>
  <si>
    <t>pk2b557de2-8193-4828-b63f-1a37dde01304</t>
  </si>
  <si>
    <t>B09NGRP521</t>
  </si>
  <si>
    <t>X0033M86PT</t>
  </si>
  <si>
    <t>DE-NEWURKIKM-L</t>
  </si>
  <si>
    <t>Decrum Your Kicking Me Smalls Maternity Shirt - Pregnancy Shirts for Women [40022014-BL] | Kicking Me, L</t>
  </si>
  <si>
    <t>pke3eecdc2-f5a4-42a0-b7ef-eeb295855127</t>
  </si>
  <si>
    <t>B083K8X6TM</t>
  </si>
  <si>
    <t>X002FIAMEZ</t>
  </si>
  <si>
    <t>DE-URKIKMEW-XL</t>
  </si>
  <si>
    <t>Decrum Black Maternity Pregnent Shirt - Maternity T Shirts for Women Outfits [40022015-BL] | Kicking Me, XL</t>
  </si>
  <si>
    <t>pkd2b555ba-b14e-4df5-9ead-84cb1faebe1f</t>
  </si>
  <si>
    <t>B07QNLFJPP</t>
  </si>
  <si>
    <t>X0024F9ZND</t>
  </si>
  <si>
    <t>DE-W-VARSITY-GrnWH-XXL</t>
  </si>
  <si>
    <t>Decrum Stylish Varsity Jacket Women Crop – Fashion College Jacket For Womens Outerwear | [40184176] Green And White CRP, XXL</t>
  </si>
  <si>
    <t>pk34f0afa6-72e7-4321-a770-ff7fbb234ff6</t>
  </si>
  <si>
    <t>B0CQRLX6X5</t>
  </si>
  <si>
    <t>X0042V2AJN</t>
  </si>
  <si>
    <t>DE-W-VARSITY-MAWH-XL</t>
  </si>
  <si>
    <t>Decrum University Women Varsity Bomber Jackets – Soft Shell High School Letterman Jacket | [40160175] Maroon And White CRP, XL</t>
  </si>
  <si>
    <t>pk07f80649-daef-45dc-a0e6-2900c9701cfc</t>
  </si>
  <si>
    <t>B0CHYMDM31</t>
  </si>
  <si>
    <t>X003Z9K89R</t>
  </si>
  <si>
    <t>DE-W2WhtHrtLoveRed-L</t>
  </si>
  <si>
    <t>Womens Graphic Tshirts - Cute Shirts for Women Red Short Sleeve Shirt [40021024-EC] | Red 2 Heart, L</t>
  </si>
  <si>
    <t>pkb8e010c8-7e3c-4e9d-a96d-16deb288ca84</t>
  </si>
  <si>
    <t>B0CN6GSZRT</t>
  </si>
  <si>
    <t>X0041D6FDJ</t>
  </si>
  <si>
    <t>DE-W2WhtHrtLoveRed-M</t>
  </si>
  <si>
    <t>Red Short Sleeve Shirt Women Valentines Shirts - Gifts for Wife from Husband [40021023-EC] | Red 2 Heart, M</t>
  </si>
  <si>
    <t>pkdce22f17-dd80-4657-8a70-60ce4ea2519a</t>
  </si>
  <si>
    <t>B0CN6GSLYK</t>
  </si>
  <si>
    <t>X0041DAT8V</t>
  </si>
  <si>
    <t>DE-WBLk&amp;YLWHddVar-L</t>
  </si>
  <si>
    <t>Decrum Womens Bomber Jacket - Light Weight Jackets Womens [40115084] (N) | Black &amp; Yellow, L</t>
  </si>
  <si>
    <t>pk88c17d11-5bb0-4d23-b662-53bf71ad7249</t>
  </si>
  <si>
    <t>B0BXXTC1SK</t>
  </si>
  <si>
    <t>X003QSGT2H</t>
  </si>
  <si>
    <t>DE-WBlk&amp;WhtHddVar-S</t>
  </si>
  <si>
    <t>Decrum Varsity Jacket Women - Womens Jackets Lightweight Trendy [40115172] (N) | Black &amp; White, S</t>
  </si>
  <si>
    <t>pk2111ca3a-a090-450e-ac3b-8c44a65b427b</t>
  </si>
  <si>
    <t>B0BXXV3WCN</t>
  </si>
  <si>
    <t>X003QSGT1X</t>
  </si>
  <si>
    <t>DE-WBlkRglnQtrSlveHthBrgBse-L</t>
  </si>
  <si>
    <t>Decrum Black and Burgundy Soft Poly Cotton Baseball Jersey 3/4 Sleeve Raglan Shirt Women | [40155014] Hther Burgundy&amp;Black Rgln,L</t>
  </si>
  <si>
    <t>pkbc7a547d-d346-415d-be17-06f6c407022a</t>
  </si>
  <si>
    <t>B0CGXQNSD6</t>
  </si>
  <si>
    <t>X003Y6GVFL</t>
  </si>
  <si>
    <t>DE-WBlkRglnQtrSlveHthBrgBse-XXL</t>
  </si>
  <si>
    <t>Decrum Black and Burgundy Soft Baseball Shirts Womens Raglan 3/4 Sleeve Shirts for Women | [40155016] Hther Burgundy&amp;Black Rgln,XXL</t>
  </si>
  <si>
    <t>pke646c17d-1af6-4acc-ac87-82128faeeaed</t>
  </si>
  <si>
    <t>B0CGXN94WQ</t>
  </si>
  <si>
    <t>X003Y69SPV</t>
  </si>
  <si>
    <t>DE-WBlkRglnVNckQtrSlvRed-L</t>
  </si>
  <si>
    <t>Decrum Black and Red 3/4 Length Sleeve Womens Tops - Raglan Shirt Women | [40173024] Blk&amp;Red Rgln,L</t>
  </si>
  <si>
    <t>pk54fe0458-aaee-4b6f-b78c-64905d0b785c</t>
  </si>
  <si>
    <t>B0CKYXZP6R</t>
  </si>
  <si>
    <t>X003ZYV1QL</t>
  </si>
  <si>
    <t>DE-WBlkRglnVNckQtrSlvRed-M</t>
  </si>
  <si>
    <t>Decrum Black and Red 3/4 Sleeve Tops for Women - Raglan Shirts for Women | [40173023] Blk&amp;Red Rgln,M</t>
  </si>
  <si>
    <t>pk7941e20e-3fe5-4e51-9145-2d851778415b</t>
  </si>
  <si>
    <t>B0CKYXGMMG</t>
  </si>
  <si>
    <t>X003ZYV1WZ</t>
  </si>
  <si>
    <t>DE-WBlkRglnVNckQtrSlvRed-XL</t>
  </si>
  <si>
    <t>Decrum Black Red Baseball Womens 3/4 Sleeve Tops - Womens Raglan Shirt | [40173025] Blk&amp;Red Rgln,XL</t>
  </si>
  <si>
    <t>pk4020f10f-9448-4c76-9851-b837c92e9c14</t>
  </si>
  <si>
    <t>B0CKYYC7XN</t>
  </si>
  <si>
    <t>X003ZYV1O3</t>
  </si>
  <si>
    <t>DE-WBlkRglnVNckQtrSlvRed-XXL</t>
  </si>
  <si>
    <t>Decrum Black and Red Soft Raglan Baseball Shirts Women - 3/4 Sleeve Shirts for Women | [40173026] Blk&amp;Red Rgln,XXL</t>
  </si>
  <si>
    <t>pk2560c5d2-9f4c-4c67-a894-0d679d8ec9ab</t>
  </si>
  <si>
    <t>B0CKYZ1PMY</t>
  </si>
  <si>
    <t>X003ZYPAWR</t>
  </si>
  <si>
    <t>DE-WBseblRglnBlackQtr-StrpNew-L</t>
  </si>
  <si>
    <t>Decrum Raglan Baseball Tee Shirts - Soft Sports Jersey 3/4 Sleeve Shirt for Women [40124014] | Gry&amp;Blk Rgln, L</t>
  </si>
  <si>
    <t>pk339779ff-f37e-4501-a436-91d5d62b9a6b</t>
  </si>
  <si>
    <t>B0DDTP4KNH</t>
  </si>
  <si>
    <t>X004D8BH9T</t>
  </si>
  <si>
    <t>DE-WBseblRglnMaronQtr-Strp-L</t>
  </si>
  <si>
    <t>Decrum Maroon and Black Soft Cotton Baseball Striped Jersey 3/4 Sleeve Raglan Shirt Women [40041064] | Maron&amp;Blk Striped Rgln, L</t>
  </si>
  <si>
    <t>pk3165ce97-eac0-46b5-be64-b044ec56e097</t>
  </si>
  <si>
    <t>B09Q34H1BF</t>
  </si>
  <si>
    <t>X0034F5H6L</t>
  </si>
  <si>
    <t>DE-WBseblRglnWhQtr-Strp-M</t>
  </si>
  <si>
    <t>Decrum White Black Womens Baseball Shirt - 3/4 Raglan Sleeve Tops for Women [40130013] | Wht&amp;Blk Striped Rgln, M</t>
  </si>
  <si>
    <t>pk4ad79753-dee5-46b9-8fc7-291e67002a8c</t>
  </si>
  <si>
    <t>B0CBS7JV6Z</t>
  </si>
  <si>
    <t>X003WA9AI9</t>
  </si>
  <si>
    <t>DE-WChrRglnVNckQtrSlv-L</t>
  </si>
  <si>
    <t>Decrum Charcoal and Black 3/4 Length Sleeve Womens Tops - Raglan Shirt Women | [40120014] Charcol&amp;Blk Rgln,L</t>
  </si>
  <si>
    <t>pk669747bb-7908-4710-bbc0-5b02764c7f46</t>
  </si>
  <si>
    <t>B0BYK2TYQH</t>
  </si>
  <si>
    <t>X003R1NP57</t>
  </si>
  <si>
    <t>DE-WDtalingVrstyMrn-S</t>
  </si>
  <si>
    <t>Decrum Maroon Women Letterman Jacket | [40177062] Detalng Maroon, S</t>
  </si>
  <si>
    <t>pk3ff0f7c0-e8bc-465e-b2da-d830d001117f</t>
  </si>
  <si>
    <t>B0CMD8VGNP</t>
  </si>
  <si>
    <t>X0040YQXDL</t>
  </si>
  <si>
    <t>DE-WHPnkRglnVNckQtrSlvBlk-XXL</t>
  </si>
  <si>
    <t>Decrum Pink and Black Three Quarter Sleeve Tops Woman - Raglan Shirts for Women | [40174016] HthPnk&amp;Blk Rgln,XXL</t>
  </si>
  <si>
    <t>pk5443024d-2be8-40ff-b8e5-da39fd9ecb27</t>
  </si>
  <si>
    <t>B0CKYYF2D1</t>
  </si>
  <si>
    <t>X003ZYUQKX</t>
  </si>
  <si>
    <t>DE-WHtrGryRglnVNckQtrSlv-S</t>
  </si>
  <si>
    <t>Quarter Sleeve Raglan Shirt Women Baseball Tee - 3/4 Length Sleeve Womens Tops | [40121012] Gry&amp;Blk Rgln,S</t>
  </si>
  <si>
    <t>pk6a1a2282-e9a7-43b2-9795-6bb0f63cfedc</t>
  </si>
  <si>
    <t>B0BYK2Q1S9</t>
  </si>
  <si>
    <t>X003R1L0H7</t>
  </si>
  <si>
    <t>DE-WMatrntySet20-S</t>
  </si>
  <si>
    <t>Decrum Womens Funny Maternity Tops 3 Pack - Pregnancy Shirt | [4BUN00202] Pack of 3, S</t>
  </si>
  <si>
    <t>pk3a083467-b3e3-4b51-af71-a0218793a2c2</t>
  </si>
  <si>
    <t>B0C3MFXW62</t>
  </si>
  <si>
    <t>X003SX1FI3</t>
  </si>
  <si>
    <t>DE-WMatrntySet22-XL</t>
  </si>
  <si>
    <t>Decrum Womens Funny Maternity Shirts - Pregnancy Clothes for Women | [4BUN00225] Pack of 3, XL</t>
  </si>
  <si>
    <t>pk63500b79-7ad4-4ffd-ac43-73462e70c591</t>
  </si>
  <si>
    <t>B0C3MF2C9P</t>
  </si>
  <si>
    <t>X003SX1DMV</t>
  </si>
  <si>
    <t>DE-WMtrntyPeekingFaceRed-S</t>
  </si>
  <si>
    <t>Decrum Pregnancy Announcement Shirts for Women - Best Gift for Pregnant Women [40022022-AF] | Red, S</t>
  </si>
  <si>
    <t>pk10cb86c8-87b1-4802-ab8a-8ea08b8ba7a2</t>
  </si>
  <si>
    <t>B0D7VHZJ3R</t>
  </si>
  <si>
    <t>X004AO912V</t>
  </si>
  <si>
    <t>DE-WNvyRibPolo-XL</t>
  </si>
  <si>
    <t>Decrum Short Sleeve Polo Navy Blue Shirt Women with Collar Short Sleeve - Womens Golf Tops Navy Blue Polo Shirt Women [40109095] (N) | Navy, XL</t>
  </si>
  <si>
    <t>pkc9a8a781-c729-4a91-ab70-4afe28d0f4fc</t>
  </si>
  <si>
    <t>B0BVWBPHYM</t>
  </si>
  <si>
    <t>X003PVB9R5</t>
  </si>
  <si>
    <t>DE-WPRP&amp;WHtVar-XXL</t>
  </si>
  <si>
    <t>Decrum Womens Letterman Jacket | [40117176] | White, XXL</t>
  </si>
  <si>
    <t>pk55cfd2ea-90fc-40c9-a145-ef2618216d5b</t>
  </si>
  <si>
    <t>B0BXXQ9JJ9</t>
  </si>
  <si>
    <t>X003QSJ32P</t>
  </si>
  <si>
    <t>DE-WPrplRglnQtrSlveHGrylBse-XXL</t>
  </si>
  <si>
    <t>Decrum Grey and Purple Soft Cotton Baseball Shirts Jersey Womens Raglan 3/4 Sleeve Shirts for Women | [40062276] HGry&amp;Purple Rgln,XXL</t>
  </si>
  <si>
    <t>pk148b078b-9200-423b-a930-459a9a0160ba</t>
  </si>
  <si>
    <t>B0C8P5GZ8X</t>
  </si>
  <si>
    <t>X003V5OBDT</t>
  </si>
  <si>
    <t>DE-WRHRTLOVE-S</t>
  </si>
  <si>
    <t>Black Valentines Day Outfit Women - Valentine Gifts Holiday T Shirts for Women 2024 [40021012-AA] | 2 Heart, S</t>
  </si>
  <si>
    <t>pk5c98d392-6b16-48c0-b7e4-61ea77cfa233</t>
  </si>
  <si>
    <t>B082NZRLQ2</t>
  </si>
  <si>
    <t>X002EZ1HT3</t>
  </si>
  <si>
    <t>DE-WRglnPnl2StrpQtrBlkWht-M</t>
  </si>
  <si>
    <t>Decrum Black and White Womens V Neck Tshirt - Striped Womens Baseball Shirts | [40151173] Black White Panel Rgln,M</t>
  </si>
  <si>
    <t>pk56022054-5a14-4b41-8814-99c99e5f73c0</t>
  </si>
  <si>
    <t>B0CGXJ68MG</t>
  </si>
  <si>
    <t>X003Y6BR5P</t>
  </si>
  <si>
    <t>DE-WRglnPnl2StrpQtrBlkWht-XL</t>
  </si>
  <si>
    <t>Decrum Casual Tunic Womens V Neck Tops – Colorblock Baseball Shirts Women | [40151175] Black White Panel Rgln,XL</t>
  </si>
  <si>
    <t>pk95ba4f44-9713-4a84-b9b5-91e1bb8b630f</t>
  </si>
  <si>
    <t>B0CGXGHVG1</t>
  </si>
  <si>
    <t>X003Y671TB</t>
  </si>
  <si>
    <t>DE-WRglnPnl2StrpQtrBlkWht-XXL</t>
  </si>
  <si>
    <t>Decrum Baseball Tee Shirts for Women - Colourblock Womens 3/4 Sleeve Shirts | [40151176] Black White Panel Rgln,XXL</t>
  </si>
  <si>
    <t>pk6c42a45f-5ede-4653-89c9-d367afc27881</t>
  </si>
  <si>
    <t>B0CGXHBKXW</t>
  </si>
  <si>
    <t>X003Y66ZI9</t>
  </si>
  <si>
    <t>DE-WRylBlu&amp;WhtePlnVrsty-2XL</t>
  </si>
  <si>
    <t>Decrum Royal Blue And White Varsity jacket For Woman | [40056176] Plain White Sleeve, 2XL</t>
  </si>
  <si>
    <t>pkfdc9705a-295c-4762-a13a-70d7ce2bd6ac</t>
  </si>
  <si>
    <t>B09YM77NJS</t>
  </si>
  <si>
    <t>X003AYJJ9H</t>
  </si>
  <si>
    <t>DE-WRylBlu&amp;WhtePlnVrsty-M</t>
  </si>
  <si>
    <t>Decrum White And Blue varsity jacket Womens - Plain Letterman Jacket Womens | [40056173] Plain White Sleeve, M</t>
  </si>
  <si>
    <t>pkd1ad15ac-f9a9-4546-b79f-85b8c0f78500</t>
  </si>
  <si>
    <t>B09YM5RK62</t>
  </si>
  <si>
    <t>X003AYEPOV</t>
  </si>
  <si>
    <t>DE-Wmn5BtnHnlyHthPnk-XL</t>
  </si>
  <si>
    <t>Decrum Womens Henley Long Sleeve Shirts for Women (N) | [40049205] 5 Button Henley, XL</t>
  </si>
  <si>
    <t>pkd00b1046-a06d-4f24-a028-27d6ba8ebb85</t>
  </si>
  <si>
    <t>B0BQRHW6HH</t>
  </si>
  <si>
    <t>X003KSBRNT</t>
  </si>
  <si>
    <t>DE-Wmn5BtnHnlyHthPnkNEW-M</t>
  </si>
  <si>
    <t>Decrum Pink Long Sleeves Shirt Women - Henley Tops for Women(N) | [40049203] 5 Button Henley, M</t>
  </si>
  <si>
    <t>pk640a9725-c2d5-408d-a8db-7dd4b498399d</t>
  </si>
  <si>
    <t>B0C4381WGJ</t>
  </si>
  <si>
    <t>X003T4KIUH</t>
  </si>
  <si>
    <t>DE-WmnsWhiteRglnQtrSlvNEW-L</t>
  </si>
  <si>
    <t>Decrum White Baseball Shirts for Women 3/4 Sleeve - Raglan Sleeves Shirt Women [40131014] | White&amp;Blk Rgln Womn, L</t>
  </si>
  <si>
    <t>pka9e47a3d-8b69-4746-93f8-5996c4e87cb8</t>
  </si>
  <si>
    <t>B0D17WT9KW</t>
  </si>
  <si>
    <t>X0047C0IG9</t>
  </si>
  <si>
    <t>DE-WmnsWhiteRglnQtrSlvNEW-M</t>
  </si>
  <si>
    <t>Decrum Baseball Tee Shirts - Jersey 3/4 Sleeve Raglan Shirt Womens [40131013] | White&amp;Blk Rgln Womn, M</t>
  </si>
  <si>
    <t>pke64e70f7-364b-415b-9acb-5e8037eb3f64</t>
  </si>
  <si>
    <t>B0D8FNQ2JN</t>
  </si>
  <si>
    <t>X004AXYHG7</t>
  </si>
  <si>
    <t>DE-Women-Bae-L</t>
  </si>
  <si>
    <t>Decrum Best Aunt Ever Gifts - Gifts for Aunt Auntie Shirts Women | [40021014-AG] BAE, L</t>
  </si>
  <si>
    <t>pk0931e053-8ace-4b05-99fe-b8bed7401aa8</t>
  </si>
  <si>
    <t>B07MFYRGGS</t>
  </si>
  <si>
    <t>X0020KXXYT</t>
  </si>
  <si>
    <t>DE-Yelow-Plain-VrstyNEW-L</t>
  </si>
  <si>
    <t>Decrum Yellow and Black Baseball Varsity Jacket Men [40020084-CZ] | Plain Yellow Sleve, L</t>
  </si>
  <si>
    <t>pk37676032-09aa-4b9d-b36d-c7e5c81a6632</t>
  </si>
  <si>
    <t>B0CH8KS3T4</t>
  </si>
  <si>
    <t>X003Z46P0N</t>
  </si>
  <si>
    <t>De-QtrWRagSet30-L</t>
  </si>
  <si>
    <t>Decrum Raglan Shirts for Women - Sport Jersey Jersey 3/4 Long Sleeves Pack of Shirts for Women | [4BUN00304] Pack of 3, L</t>
  </si>
  <si>
    <t>pkb6583c50-89ca-401f-adaa-472e6dabaf4d</t>
  </si>
  <si>
    <t>B0CKBLZT96</t>
  </si>
  <si>
    <t>X003ZK5HVF</t>
  </si>
  <si>
    <t>Gry-Plain-Varsity-3XL</t>
  </si>
  <si>
    <t>Decrum Mens Black and Grey High School Jacket - Mens Varsity Jackets [40020047] | Plain Grey Sleve, 3XL</t>
  </si>
  <si>
    <t>pk7652d430-2950-4fa3-ac81-ba51456a52b9</t>
  </si>
  <si>
    <t>B0BWF7XMXB</t>
  </si>
  <si>
    <t>X003Q3WEKX</t>
  </si>
  <si>
    <t>Gry-Plain-Varsity-XL</t>
  </si>
  <si>
    <t>Decrum Black and Grey Mens Varsity Jacket - Baseball Letterman Jackets for Men [40020045] | Plain Grey Sleve, XL</t>
  </si>
  <si>
    <t>pkf40d071c-de76-4aed-8bbd-f8b1998fced0</t>
  </si>
  <si>
    <t>B07KV1VX5Q</t>
  </si>
  <si>
    <t>X002ARM63B</t>
  </si>
  <si>
    <t>Name of box</t>
  </si>
  <si>
    <t>Box weight (lb):</t>
  </si>
  <si>
    <t>Box width (inch):</t>
  </si>
  <si>
    <t>Box length (inch):</t>
  </si>
  <si>
    <t>Box height (inch):</t>
  </si>
  <si>
    <t>How to upload box content information using an Excel file</t>
  </si>
  <si>
    <t>Step 1 – Review total box count</t>
  </si>
  <si>
    <t xml:space="preserve">The Total box count field in the Excel file is automatically populated with the number you entered in Send to Amazon for the respective pack group. This number is only an estimate, and you can modify it by up to 10 boxes at any time before you upload this file. 
Each box in the shipment is identified with a number (box 1, box 2, etc.) and appears in a column in the workflow. If you update the total box count, the number of columns will update automatically. </t>
  </si>
  <si>
    <t>Step 2 – Provide box content information</t>
  </si>
  <si>
    <t>Each SKU in the pack group will appear in a row in the workflow. For each box, enter the number of units of each SKU that will be packed in that box. The "Boxed quantity" field shows the current number of units that you have entered. It will remain red until the units that you have entered match the expected unit quantity of this shipment.</t>
  </si>
  <si>
    <t>Step 3 – Provide box weights and dimensions</t>
  </si>
  <si>
    <t>For each box in the pack group, enter the weight and dimensions</t>
  </si>
  <si>
    <t>Step 4 – Save and upload</t>
  </si>
  <si>
    <t>Once you have filled out the Excel spreadsheet, you can upload it to Seller Central as an .xlsx file</t>
  </si>
  <si>
    <t>Locale</t>
  </si>
  <si>
    <t>en_US</t>
  </si>
  <si>
    <t>Weight unit</t>
  </si>
  <si>
    <t>lb</t>
  </si>
  <si>
    <t>Length unit</t>
  </si>
  <si>
    <t>in</t>
  </si>
  <si>
    <t>Version</t>
  </si>
  <si>
    <t>1.0</t>
  </si>
  <si>
    <t>Number of packing sheets</t>
  </si>
</sst>
</file>

<file path=xl/styles.xml><?xml version="1.0" encoding="utf-8"?>
<styleSheet xmlns="http://schemas.openxmlformats.org/spreadsheetml/2006/main">
  <numFmts count="0"/>
  <fonts count="127">
    <font>
      <sz val="11.0"/>
      <color indexed="8"/>
      <name val="Calibri"/>
      <family val="2"/>
      <scheme val="minor"/>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24.0"/>
    </font>
    <font>
      <name val="Calibri"/>
      <sz val="24.0"/>
    </font>
    <font>
      <name val="Calibri"/>
      <sz val="24.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b val="true"/>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20.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b val="true"/>
    </font>
    <font>
      <name val="Calibri"/>
      <sz val="13.0"/>
    </font>
  </fonts>
  <fills count="6">
    <fill>
      <patternFill patternType="none"/>
    </fill>
    <fill>
      <patternFill patternType="darkGray"/>
    </fill>
    <fill>
      <patternFill patternType="solid"/>
    </fill>
    <fill>
      <patternFill patternType="solid">
        <fgColor indexed="13"/>
      </patternFill>
    </fill>
    <fill>
      <patternFill patternType="solid">
        <fgColor indexed="23"/>
      </patternFill>
    </fill>
    <fill>
      <patternFill patternType="solid">
        <fgColor indexed="22"/>
      </patternFill>
    </fill>
  </fills>
  <borders count="21">
    <border>
      <left/>
      <right/>
      <top/>
      <bottom/>
      <diagonal/>
    </border>
    <border>
      <top style="thin"/>
    </border>
    <border>
      <top style="thin">
        <color indexed="63"/>
      </top>
    </border>
    <border>
      <left style="double"/>
      <top style="thin">
        <color indexed="63"/>
      </top>
    </border>
    <border>
      <left style="double">
        <color indexed="63"/>
      </left>
      <top style="thin">
        <color indexed="63"/>
      </top>
    </border>
    <border>
      <left style="double">
        <color indexed="63"/>
      </left>
      <top style="thin">
        <color indexed="63"/>
      </top>
      <bottom style="thin"/>
    </border>
    <border>
      <left style="double">
        <color indexed="63"/>
      </left>
      <top style="thin">
        <color indexed="63"/>
      </top>
      <bottom style="thin">
        <color indexed="63"/>
      </bottom>
    </border>
    <border>
      <left style="double">
        <color indexed="63"/>
      </left>
      <right style="double"/>
      <top style="thin">
        <color indexed="63"/>
      </top>
      <bottom style="thin">
        <color indexed="63"/>
      </bottom>
    </border>
    <border>
      <left style="double">
        <color indexed="63"/>
      </left>
      <right style="double">
        <color indexed="63"/>
      </right>
      <top style="thin">
        <color indexed="63"/>
      </top>
      <bottom style="thin">
        <color indexed="63"/>
      </bottom>
    </border>
    <border>
      <top style="double"/>
    </border>
    <border>
      <top style="double">
        <color indexed="63"/>
      </top>
    </border>
    <border>
      <left style="double"/>
      <top style="double">
        <color indexed="63"/>
      </top>
    </border>
    <border>
      <left style="double">
        <color indexed="63"/>
      </left>
      <top style="double">
        <color indexed="63"/>
      </top>
    </border>
    <border>
      <left style="double">
        <color indexed="63"/>
      </left>
      <top style="double">
        <color indexed="63"/>
      </top>
      <bottom style="thin"/>
    </border>
    <border>
      <left style="double">
        <color indexed="63"/>
      </left>
      <top style="double">
        <color indexed="63"/>
      </top>
      <bottom style="thin">
        <color indexed="63"/>
      </bottom>
    </border>
    <border>
      <left style="double">
        <color indexed="63"/>
      </left>
      <right style="double"/>
      <top style="double">
        <color indexed="63"/>
      </top>
      <bottom style="thin">
        <color indexed="63"/>
      </bottom>
    </border>
    <border>
      <left style="double">
        <color indexed="63"/>
      </left>
      <right style="double">
        <color indexed="63"/>
      </right>
      <top style="double">
        <color indexed="63"/>
      </top>
      <bottom style="thin">
        <color indexed="63"/>
      </bottom>
    </border>
    <border>
      <left style="double">
        <color indexed="63"/>
      </left>
      <top style="thin">
        <color indexed="63"/>
      </top>
      <bottom style="double"/>
    </border>
    <border>
      <left style="double">
        <color indexed="63"/>
      </left>
      <top style="thin">
        <color indexed="63"/>
      </top>
      <bottom style="double">
        <color indexed="63"/>
      </bottom>
    </border>
    <border>
      <left style="double">
        <color indexed="63"/>
      </left>
      <right style="double"/>
      <top style="thin">
        <color indexed="63"/>
      </top>
      <bottom style="double">
        <color indexed="63"/>
      </bottom>
    </border>
    <border>
      <left style="double">
        <color indexed="63"/>
      </left>
      <right style="double">
        <color indexed="63"/>
      </right>
      <top style="thin">
        <color indexed="63"/>
      </top>
      <bottom style="double">
        <color indexed="63"/>
      </bottom>
    </border>
  </borders>
  <cellStyleXfs count="1">
    <xf numFmtId="0" fontId="0" fillId="0" borderId="0"/>
  </cellStyleXfs>
  <cellXfs count="140">
    <xf numFmtId="0" fontId="0" fillId="0" borderId="0" xfId="0"/>
    <xf numFmtId="0" fontId="1" fillId="0" borderId="0" xfId="0" applyFont="true"/>
    <xf numFmtId="0" fontId="2" fillId="0" borderId="0" xfId="0" applyFont="true"/>
    <xf numFmtId="0" fontId="3" fillId="0" borderId="0" xfId="0" applyFont="true"/>
    <xf numFmtId="0" fontId="4" fillId="0" borderId="0" xfId="0" applyFont="true"/>
    <xf numFmtId="0" fontId="5" fillId="0" borderId="0" xfId="0" applyFont="true"/>
    <xf numFmtId="0" fontId="6" fillId="0" borderId="0" xfId="0" applyFont="true"/>
    <xf numFmtId="0" fontId="7" fillId="0" borderId="0" xfId="0" applyFont="true"/>
    <xf numFmtId="0" fontId="8" fillId="0" borderId="0" xfId="0" applyFont="true"/>
    <xf numFmtId="0" fontId="9" fillId="0" borderId="0" xfId="0" applyFont="true"/>
    <xf numFmtId="0" fontId="10" fillId="0" borderId="0" xfId="0" applyFont="true"/>
    <xf numFmtId="0" fontId="11" fillId="0" borderId="0" xfId="0" applyFont="true"/>
    <xf numFmtId="0" fontId="12" fillId="0" borderId="0" xfId="0" applyFont="true"/>
    <xf numFmtId="0" fontId="13" fillId="0" borderId="0" xfId="0" applyFont="true"/>
    <xf numFmtId="0" fontId="14" fillId="0" borderId="0" xfId="0" applyFont="true"/>
    <xf numFmtId="0" fontId="15" fillId="0" borderId="0" xfId="0" applyFont="true"/>
    <xf numFmtId="0" fontId="16" fillId="0" borderId="0" xfId="0" applyFont="true"/>
    <xf numFmtId="0" fontId="0" fillId="0" borderId="0" xfId="0">
      <alignment horizontal="left"/>
    </xf>
    <xf numFmtId="0" fontId="17" fillId="0" borderId="0" xfId="0" applyFont="true"/>
    <xf numFmtId="0" fontId="18" fillId="0" borderId="0" xfId="0" applyFont="true"/>
    <xf numFmtId="0" fontId="19" fillId="0" borderId="0" xfId="0" applyFont="true"/>
    <xf numFmtId="0" fontId="20" fillId="0" borderId="0" xfId="0" applyFont="true"/>
    <xf numFmtId="0" fontId="21" fillId="0" borderId="0" xfId="0" applyFont="true">
      <alignment horizontal="right"/>
    </xf>
    <xf numFmtId="0" fontId="22" fillId="0" borderId="0" xfId="0" applyFont="true">
      <alignment horizontal="right"/>
    </xf>
    <xf numFmtId="0" fontId="23" fillId="0" borderId="0" xfId="0" applyFont="true">
      <alignment horizontal="right"/>
    </xf>
    <xf numFmtId="0" fontId="24" fillId="0" borderId="0" xfId="0" applyFont="true">
      <alignment horizontal="right"/>
    </xf>
    <xf numFmtId="0" fontId="25" fillId="0" borderId="0" xfId="0" applyFont="true">
      <alignment horizontal="right"/>
    </xf>
    <xf numFmtId="0" fontId="26" fillId="3" borderId="0" xfId="0" applyFill="true" applyFont="true">
      <alignment horizontal="center"/>
      <protection locked="false"/>
    </xf>
    <xf numFmtId="0" fontId="0" fillId="4" borderId="0" xfId="0" applyFill="true"/>
    <xf numFmtId="0" fontId="27" fillId="5" borderId="0" xfId="0" applyFill="true" applyFont="true"/>
    <xf numFmtId="0" fontId="0" fillId="0" borderId="0" xfId="0">
      <protection locked="false"/>
    </xf>
    <xf numFmtId="0" fontId="28" fillId="0" borderId="0" xfId="0" applyFont="true">
      <alignment horizontal="right"/>
    </xf>
    <xf numFmtId="0" fontId="29" fillId="0" borderId="0" xfId="0" applyFont="true">
      <alignment horizontal="right"/>
    </xf>
    <xf numFmtId="0" fontId="30" fillId="0" borderId="0" xfId="0" applyFont="true">
      <alignment horizontal="right"/>
    </xf>
    <xf numFmtId="0" fontId="31" fillId="0" borderId="0" xfId="0" applyFont="true">
      <alignment horizontal="right"/>
    </xf>
    <xf numFmtId="0" fontId="32" fillId="0" borderId="0" xfId="0" applyFont="true">
      <alignment horizontal="right"/>
    </xf>
    <xf numFmtId="0" fontId="33" fillId="0" borderId="0" xfId="0" applyFont="true">
      <alignment horizontal="right"/>
    </xf>
    <xf numFmtId="0" fontId="34" fillId="0" borderId="0" xfId="0" applyFont="true">
      <alignment horizontal="right"/>
    </xf>
    <xf numFmtId="0" fontId="35" fillId="0" borderId="0" xfId="0" applyFont="true">
      <alignment horizontal="right"/>
    </xf>
    <xf numFmtId="0" fontId="36" fillId="0" borderId="0" xfId="0" applyFont="true">
      <alignment horizontal="right"/>
    </xf>
    <xf numFmtId="0" fontId="37" fillId="0" borderId="0" xfId="0" applyFont="true">
      <alignment horizontal="right"/>
    </xf>
    <xf numFmtId="0" fontId="38" fillId="0" borderId="0" xfId="0" applyFont="true">
      <alignment horizontal="right"/>
    </xf>
    <xf numFmtId="0" fontId="39" fillId="0" borderId="0" xfId="0" applyFont="true">
      <alignment horizontal="right"/>
    </xf>
    <xf numFmtId="0" fontId="40" fillId="0" borderId="0" xfId="0" applyFont="true">
      <alignment horizontal="right"/>
    </xf>
    <xf numFmtId="0" fontId="41" fillId="0" borderId="0" xfId="0" applyFont="true"/>
    <xf numFmtId="0" fontId="42" fillId="0" borderId="0" xfId="0" applyFont="true"/>
    <xf numFmtId="0" fontId="43" fillId="0" borderId="0" xfId="0" applyFont="true"/>
    <xf numFmtId="0" fontId="44" fillId="0" borderId="0" xfId="0" applyFont="true"/>
    <xf numFmtId="0" fontId="45" fillId="0" borderId="0" xfId="0" applyFont="true"/>
    <xf numFmtId="0" fontId="46" fillId="0" borderId="0" xfId="0" applyFont="true"/>
    <xf numFmtId="0" fontId="47" fillId="0" borderId="0" xfId="0" applyFont="true"/>
    <xf numFmtId="0" fontId="48" fillId="0" borderId="0" xfId="0" applyFont="true"/>
    <xf numFmtId="0" fontId="49" fillId="0" borderId="0" xfId="0" applyFont="true"/>
    <xf numFmtId="0" fontId="50" fillId="0" borderId="0" xfId="0" applyFont="true"/>
    <xf numFmtId="0" fontId="51" fillId="0" borderId="0" xfId="0" applyFont="true"/>
    <xf numFmtId="0" fontId="52" fillId="0" borderId="0" xfId="0" applyFont="true"/>
    <xf numFmtId="0" fontId="53" fillId="0" borderId="0" xfId="0" applyFont="true"/>
    <xf numFmtId="0" fontId="54" fillId="0" borderId="0" xfId="0" applyFont="true"/>
    <xf numFmtId="0" fontId="55" fillId="0" borderId="0" xfId="0" applyFont="true"/>
    <xf numFmtId="0" fontId="56" fillId="0" borderId="0" xfId="0" applyFont="true"/>
    <xf numFmtId="0" fontId="57" fillId="0" borderId="0" xfId="0" applyFont="true"/>
    <xf numFmtId="0" fontId="58" fillId="0" borderId="0" xfId="0" applyFont="true"/>
    <xf numFmtId="0" fontId="59" fillId="0" borderId="0" xfId="0" applyFont="true"/>
    <xf numFmtId="0" fontId="60" fillId="0" borderId="0" xfId="0" applyFont="true"/>
    <xf numFmtId="0" fontId="61" fillId="0" borderId="0" xfId="0" applyFont="true"/>
    <xf numFmtId="0" fontId="62" fillId="0" borderId="0" xfId="0" applyFont="true"/>
    <xf numFmtId="0" fontId="63" fillId="0" borderId="0" xfId="0" applyFont="true"/>
    <xf numFmtId="0" fontId="64" fillId="0" borderId="0" xfId="0" applyFont="true"/>
    <xf numFmtId="0" fontId="65" fillId="0" borderId="0" xfId="0" applyFont="true"/>
    <xf numFmtId="0" fontId="66" fillId="0" borderId="0" xfId="0" applyFont="true">
      <alignment horizontal="right"/>
    </xf>
    <xf numFmtId="0" fontId="67" fillId="0" borderId="0" xfId="0" applyFont="true">
      <alignment horizontal="right"/>
    </xf>
    <xf numFmtId="0" fontId="68" fillId="0" borderId="0" xfId="0" applyFont="true">
      <alignment horizontal="right"/>
    </xf>
    <xf numFmtId="0" fontId="69" fillId="0" borderId="0" xfId="0" applyFont="true">
      <alignment horizontal="right"/>
    </xf>
    <xf numFmtId="0" fontId="70" fillId="0" borderId="0" xfId="0" applyFont="true">
      <alignment horizontal="right"/>
    </xf>
    <xf numFmtId="0" fontId="71" fillId="0" borderId="0" xfId="0" applyFont="true">
      <alignment horizontal="right"/>
    </xf>
    <xf numFmtId="0" fontId="72" fillId="0" borderId="0" xfId="0" applyFont="true">
      <alignment horizontal="right"/>
    </xf>
    <xf numFmtId="0" fontId="73" fillId="0" borderId="0" xfId="0" applyFont="true">
      <alignment horizontal="right"/>
    </xf>
    <xf numFmtId="0" fontId="74" fillId="0" borderId="0" xfId="0" applyFont="true">
      <alignment horizontal="right"/>
    </xf>
    <xf numFmtId="0" fontId="75" fillId="0" borderId="0" xfId="0" applyFont="true">
      <alignment horizontal="right"/>
    </xf>
    <xf numFmtId="0" fontId="76" fillId="0" borderId="0" xfId="0" applyFont="true">
      <alignment horizontal="right"/>
    </xf>
    <xf numFmtId="0" fontId="77" fillId="0" borderId="0" xfId="0" applyFont="true">
      <alignment horizontal="right"/>
    </xf>
    <xf numFmtId="0" fontId="78" fillId="0" borderId="0" xfId="0" applyFont="true">
      <alignment horizontal="right"/>
    </xf>
    <xf numFmtId="0" fontId="79" fillId="0" borderId="0" xfId="0" applyFont="true">
      <alignment horizontal="right"/>
    </xf>
    <xf numFmtId="0" fontId="80" fillId="0" borderId="0" xfId="0" applyFont="true">
      <alignment horizontal="right"/>
    </xf>
    <xf numFmtId="0" fontId="81" fillId="0" borderId="0" xfId="0" applyFont="true">
      <alignment horizontal="right"/>
    </xf>
    <xf numFmtId="0" fontId="82" fillId="0" borderId="0" xfId="0" applyFont="true">
      <alignment horizontal="right"/>
    </xf>
    <xf numFmtId="0" fontId="83" fillId="0" borderId="0" xfId="0" applyFont="true">
      <alignment horizontal="right"/>
    </xf>
    <xf numFmtId="0" fontId="84" fillId="0" borderId="0" xfId="0" applyFont="true">
      <alignment horizontal="right"/>
    </xf>
    <xf numFmtId="0" fontId="85" fillId="0" borderId="0" xfId="0" applyFont="true">
      <alignment horizontal="right"/>
    </xf>
    <xf numFmtId="0" fontId="86" fillId="0" borderId="0" xfId="0" applyFont="true">
      <alignment horizontal="right"/>
    </xf>
    <xf numFmtId="0" fontId="87" fillId="0" borderId="0" xfId="0" applyFont="true">
      <alignment horizontal="right"/>
    </xf>
    <xf numFmtId="0" fontId="88" fillId="0" borderId="0" xfId="0" applyFont="true">
      <alignment horizontal="right"/>
    </xf>
    <xf numFmtId="0" fontId="89" fillId="0" borderId="0" xfId="0" applyFont="true">
      <alignment horizontal="right"/>
    </xf>
    <xf numFmtId="0" fontId="90" fillId="0" borderId="0" xfId="0" applyFont="true">
      <alignment horizontal="right"/>
    </xf>
    <xf numFmtId="0" fontId="91" fillId="0" borderId="0" xfId="0" applyFont="true">
      <alignment horizontal="right"/>
    </xf>
    <xf numFmtId="0" fontId="92" fillId="0" borderId="0" xfId="0" applyFont="true">
      <alignment horizontal="right"/>
    </xf>
    <xf numFmtId="0" fontId="93" fillId="0" borderId="0" xfId="0" applyFont="true">
      <alignment horizontal="right"/>
    </xf>
    <xf numFmtId="0" fontId="94" fillId="0" borderId="0" xfId="0" applyFont="true">
      <alignment horizontal="right"/>
    </xf>
    <xf numFmtId="0" fontId="95" fillId="0" borderId="0" xfId="0" applyFont="true">
      <alignment horizontal="right"/>
    </xf>
    <xf numFmtId="0" fontId="96" fillId="0" borderId="0" xfId="0" applyFont="true">
      <alignment horizontal="right"/>
    </xf>
    <xf numFmtId="0" fontId="97" fillId="0" borderId="0" xfId="0" applyFont="true">
      <alignment horizontal="right"/>
    </xf>
    <xf numFmtId="0" fontId="98" fillId="0" borderId="0" xfId="0" applyFont="true">
      <alignment horizontal="right"/>
    </xf>
    <xf numFmtId="0" fontId="99" fillId="0" borderId="0" xfId="0" applyFont="true">
      <alignment horizontal="right"/>
    </xf>
    <xf numFmtId="0" fontId="100" fillId="0" borderId="0" xfId="0" applyFont="true">
      <alignment horizontal="right"/>
    </xf>
    <xf numFmtId="0" fontId="101" fillId="0" borderId="0" xfId="0" applyFont="true">
      <alignment horizontal="right"/>
    </xf>
    <xf numFmtId="0" fontId="102" fillId="0" borderId="0" xfId="0" applyFont="true">
      <alignment horizontal="right"/>
    </xf>
    <xf numFmtId="0" fontId="103" fillId="0" borderId="0" xfId="0" applyFont="true">
      <alignment horizontal="right"/>
    </xf>
    <xf numFmtId="0" fontId="104" fillId="0" borderId="0" xfId="0" applyFont="true">
      <alignment horizontal="right"/>
    </xf>
    <xf numFmtId="0" fontId="105" fillId="0" borderId="0" xfId="0" applyFont="true">
      <alignment horizontal="right"/>
    </xf>
    <xf numFmtId="0" fontId="106" fillId="0" borderId="0" xfId="0" applyFont="true">
      <alignment horizontal="right"/>
    </xf>
    <xf numFmtId="0" fontId="107" fillId="0" borderId="0" xfId="0" applyFont="true">
      <alignment horizontal="right"/>
    </xf>
    <xf numFmtId="0" fontId="108" fillId="0" borderId="0" xfId="0" applyFont="true">
      <alignment horizontal="right"/>
    </xf>
    <xf numFmtId="0" fontId="109" fillId="0" borderId="0" xfId="0" applyFont="true">
      <alignment horizontal="right"/>
    </xf>
    <xf numFmtId="0" fontId="110" fillId="0" borderId="0" xfId="0" applyFont="true">
      <alignment horizontal="right"/>
    </xf>
    <xf numFmtId="0" fontId="111" fillId="0" borderId="0" xfId="0" applyFont="true">
      <alignment horizontal="right"/>
    </xf>
    <xf numFmtId="0" fontId="112" fillId="0" borderId="0" xfId="0" applyFont="true">
      <alignment horizontal="right"/>
    </xf>
    <xf numFmtId="0" fontId="113" fillId="0" borderId="0" xfId="0" applyFont="true">
      <alignment horizontal="right"/>
    </xf>
    <xf numFmtId="0" fontId="114" fillId="0" borderId="0" xfId="0" applyFont="true">
      <alignment horizontal="right"/>
    </xf>
    <xf numFmtId="0" fontId="115" fillId="0" borderId="0" xfId="0" applyFont="true">
      <alignment horizontal="right"/>
    </xf>
    <xf numFmtId="0" fontId="116" fillId="0" borderId="0" xfId="0" applyFont="true">
      <alignment horizontal="right"/>
    </xf>
    <xf numFmtId="0" fontId="117" fillId="0" borderId="0" xfId="0" applyFont="true">
      <alignment horizontal="right"/>
    </xf>
    <xf numFmtId="0" fontId="118" fillId="0" borderId="0" xfId="0" applyFont="true">
      <alignment wrapText="true"/>
    </xf>
    <xf numFmtId="0" fontId="119" fillId="5" borderId="8" xfId="0" applyFill="true" applyBorder="true" applyFont="true">
      <alignment wrapText="true"/>
    </xf>
    <xf numFmtId="0" fontId="120" fillId="0" borderId="8" xfId="0" applyBorder="true" applyFont="true">
      <alignment wrapText="true"/>
    </xf>
    <xf numFmtId="0" fontId="121" fillId="5" borderId="8" xfId="0" applyFill="true" applyBorder="true" applyFont="true">
      <alignment wrapText="true"/>
    </xf>
    <xf numFmtId="0" fontId="122" fillId="0" borderId="8" xfId="0" applyBorder="true" applyFont="true">
      <alignment wrapText="true"/>
    </xf>
    <xf numFmtId="0" fontId="123" fillId="5" borderId="8" xfId="0" applyFill="true" applyBorder="true" applyFont="true">
      <alignment wrapText="true"/>
    </xf>
    <xf numFmtId="0" fontId="124" fillId="0" borderId="8" xfId="0" applyBorder="true" applyFont="true">
      <alignment wrapText="true"/>
    </xf>
    <xf numFmtId="0" fontId="125" fillId="5" borderId="16" xfId="0" applyFill="true" applyBorder="true" applyFont="true">
      <alignment wrapText="true"/>
    </xf>
    <xf numFmtId="0" fontId="126" fillId="0" borderId="20" xfId="0" applyBorder="true" applyFont="true">
      <alignment wrapText="true"/>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cellXfs>
  <dxfs count="85">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AK98"/>
  <sheetViews>
    <sheetView workbookViewId="0" tabSelected="true">
      <pane xSplit="2.0" ySplit="5.0" state="frozen" topLeftCell="C6" activePane="bottomRight"/>
      <selection pane="bottomRight"/>
    </sheetView>
  </sheetViews>
  <sheetFormatPr defaultRowHeight="15.0"/>
  <cols>
    <col min="1" max="1" width="21.0" customWidth="true"/>
    <col min="2" max="2" width="61.0" customWidth="true"/>
    <col min="3" max="3" width="20.0" customWidth="true" hidden="true"/>
    <col min="4" max="4" width="21.0" customWidth="true"/>
    <col min="5" max="5" width="21.0" customWidth="true"/>
    <col min="6" max="6" width="15.0" customWidth="true"/>
    <col min="7" max="7" width="15.0" customWidth="true"/>
    <col min="8" max="8" width="15.0" customWidth="true"/>
    <col min="9" max="9" width="15.0" customWidth="true"/>
    <col min="10" max="10" width="15.0" customWidth="true"/>
    <col min="11" max="11" width="15.0" customWidth="true"/>
    <col min="12" max="12" width="1.0" customWidth="true"/>
    <col min="13" max="13" width="13.0" customWidth="true" style="30"/>
    <col min="14" max="14" width="13.0" customWidth="true" style="30"/>
    <col min="15" max="15" width="13.0" customWidth="true" style="30"/>
    <col min="16" max="16" width="13.0" customWidth="true" style="30"/>
    <col min="17" max="17" width="13.0" customWidth="true" style="30"/>
    <col min="18" max="18" width="13.0" customWidth="true" style="30"/>
    <col min="19" max="19" width="13.0" customWidth="true" style="30"/>
    <col min="20" max="20" width="13.0" customWidth="true" style="30"/>
    <col min="21" max="21" width="13.0" customWidth="true" style="30"/>
    <col min="22" max="22" width="13.0" customWidth="true" style="30"/>
    <col min="23" max="23" width="13.0" customWidth="true" style="30"/>
    <col min="24" max="24" width="13.0" customWidth="true" style="30"/>
    <col min="25" max="25" width="13.0" customWidth="true" style="30"/>
    <col min="26" max="26" width="13.0" customWidth="true" style="30"/>
    <col min="27" max="27" width="13.0" customWidth="true" style="30"/>
    <col min="28" max="28" width="13.0" customWidth="true" style="30"/>
    <col min="29" max="29" width="13.0" customWidth="true" style="30"/>
    <col min="30" max="30" width="13.0" customWidth="true" style="30"/>
    <col min="31" max="31" width="13.0" customWidth="true" style="30"/>
    <col min="32" max="32" width="13.0" customWidth="true" style="30"/>
    <col min="33" max="33" width="13.0" customWidth="true" style="30"/>
    <col min="34" max="34" width="13.0" customWidth="true" style="30"/>
    <col min="35" max="35" width="13.0" customWidth="true" style="30"/>
    <col min="36" max="36" width="13.0" customWidth="true" style="30"/>
    <col min="37" max="37" width="13.0" customWidth="true" style="30"/>
  </cols>
  <sheetData>
    <row r="1">
      <c r="A1" t="s" s="2">
        <v>0</v>
      </c>
      <c r="B1" s="3"/>
      <c r="C1" s="4"/>
      <c r="D1" s="5"/>
      <c r="E1" s="6"/>
      <c r="F1" s="7"/>
      <c r="G1" s="8"/>
      <c r="H1" s="9"/>
      <c r="I1" s="10"/>
      <c r="J1" s="11"/>
      <c r="K1" s="12"/>
      <c r="L1" s="13"/>
    </row>
    <row r="2">
      <c r="A2" t="s" s="15">
        <v>1</v>
      </c>
      <c r="B2" s="16"/>
      <c r="C2" t="s" s="17">
        <v>2</v>
      </c>
    </row>
    <row r="3">
      <c r="A3" t="s" s="19">
        <v>3</v>
      </c>
      <c r="B3" s="20"/>
      <c r="C3" s="21"/>
      <c r="I3" t="s" s="23">
        <v>4</v>
      </c>
      <c r="J3" s="24"/>
      <c r="K3" s="25"/>
      <c r="L3" s="26"/>
      <c r="M3" t="n" s="27">
        <v>15.0</v>
      </c>
    </row>
    <row r="4" ht="8.0" customHeight="true">
      <c r="A4" s="28"/>
      <c r="B4" s="28"/>
      <c r="C4" s="28"/>
      <c r="D4" s="28"/>
      <c r="E4" s="28"/>
      <c r="F4" s="28"/>
      <c r="G4" s="28"/>
      <c r="H4" s="28"/>
      <c r="I4" s="28"/>
      <c r="J4" s="28"/>
      <c r="K4" s="28"/>
      <c r="L4" s="28"/>
    </row>
    <row r="5">
      <c r="A5" t="s" s="29">
        <v>5</v>
      </c>
      <c r="B5" t="s" s="29">
        <v>6</v>
      </c>
      <c r="C5" t="s" s="29">
        <v>7</v>
      </c>
      <c r="D5" t="s" s="29">
        <v>8</v>
      </c>
      <c r="E5" t="s" s="29">
        <v>9</v>
      </c>
      <c r="F5" t="s" s="29">
        <v>10</v>
      </c>
      <c r="G5" t="s" s="29">
        <v>11</v>
      </c>
      <c r="H5" t="s" s="29">
        <v>12</v>
      </c>
      <c r="I5" t="s" s="29">
        <v>13</v>
      </c>
      <c r="J5" t="s" s="29">
        <v>14</v>
      </c>
      <c r="K5" t="s" s="29">
        <v>15</v>
      </c>
      <c r="L5" s="28"/>
      <c r="M5" t="n" s="29">
        <f>IF(M3&gt;=1,"Box 1 quantity","")</f>
        <v>0.0</v>
      </c>
      <c r="N5" t="n" s="29">
        <f>IF(M3&gt;=2,"Box 2 quantity","")</f>
        <v>0.0</v>
      </c>
      <c r="O5" t="n" s="29">
        <f>IF(M3&gt;=3,"Box 3 quantity","")</f>
        <v>0.0</v>
      </c>
      <c r="P5" t="n" s="29">
        <f>IF(M3&gt;=4,"Box 4 quantity","")</f>
        <v>0.0</v>
      </c>
      <c r="Q5" t="n" s="29">
        <f>IF(M3&gt;=5,"Box 5 quantity","")</f>
        <v>0.0</v>
      </c>
      <c r="R5" t="n" s="29">
        <f>IF(M3&gt;=6,"Box 6 quantity","")</f>
        <v>0.0</v>
      </c>
      <c r="S5" t="n" s="29">
        <f>IF(M3&gt;=7,"Box 7 quantity","")</f>
        <v>0.0</v>
      </c>
      <c r="T5" t="n" s="29">
        <f>IF(M3&gt;=8,"Box 8 quantity","")</f>
        <v>0.0</v>
      </c>
      <c r="U5" t="n" s="29">
        <f>IF(M3&gt;=9,"Box 9 quantity","")</f>
        <v>0.0</v>
      </c>
      <c r="V5" t="n" s="29">
        <f>IF(M3&gt;=10,"Box 10 quantity","")</f>
        <v>0.0</v>
      </c>
      <c r="W5" t="n" s="29">
        <f>IF(M3&gt;=11,"Box 11 quantity","")</f>
        <v>0.0</v>
      </c>
      <c r="X5" t="n" s="29">
        <f>IF(M3&gt;=12,"Box 12 quantity","")</f>
        <v>0.0</v>
      </c>
      <c r="Y5" t="n" s="29">
        <f>IF(M3&gt;=13,"Box 13 quantity","")</f>
        <v>0.0</v>
      </c>
      <c r="Z5" t="n" s="29">
        <f>IF(M3&gt;=14,"Box 14 quantity","")</f>
        <v>0.0</v>
      </c>
      <c r="AA5" t="n" s="29">
        <f>IF(M3&gt;=15,"Box 15 quantity","")</f>
        <v>0.0</v>
      </c>
      <c r="AB5" t="n" s="29">
        <f>IF(M3&gt;=16,"Box 16 quantity","")</f>
        <v>0.0</v>
      </c>
      <c r="AC5" t="n" s="29">
        <f>IF(M3&gt;=17,"Box 17 quantity","")</f>
        <v>0.0</v>
      </c>
      <c r="AD5" t="n" s="29">
        <f>IF(M3&gt;=18,"Box 18 quantity","")</f>
        <v>0.0</v>
      </c>
      <c r="AE5" t="n" s="29">
        <f>IF(M3&gt;=19,"Box 19 quantity","")</f>
        <v>0.0</v>
      </c>
      <c r="AF5" t="n" s="29">
        <f>IF(M3&gt;=20,"Box 20 quantity","")</f>
        <v>0.0</v>
      </c>
      <c r="AG5" t="n" s="29">
        <f>IF(M3&gt;=21,"Box 21 quantity","")</f>
        <v>0.0</v>
      </c>
      <c r="AH5" t="n" s="29">
        <f>IF(M3&gt;=22,"Box 22 quantity","")</f>
        <v>0.0</v>
      </c>
      <c r="AI5" t="n" s="29">
        <f>IF(M3&gt;=23,"Box 23 quantity","")</f>
        <v>0.0</v>
      </c>
      <c r="AJ5" t="n" s="29">
        <f>IF(M3&gt;=24,"Box 24 quantity","")</f>
        <v>0.0</v>
      </c>
      <c r="AK5" t="n" s="29">
        <f>IF(M3&gt;=25,"Box 25 quantity","")</f>
        <v>0.0</v>
      </c>
    </row>
    <row r="6">
      <c r="A6" t="s">
        <v>16</v>
      </c>
      <c r="B6" t="s">
        <v>17</v>
      </c>
      <c r="C6" t="s">
        <v>18</v>
      </c>
      <c r="D6" t="s">
        <v>19</v>
      </c>
      <c r="E6" t="s">
        <v>20</v>
      </c>
      <c r="F6" t="s">
        <v>21</v>
      </c>
      <c r="G6" t="s">
        <v>22</v>
      </c>
      <c r="H6" t="s">
        <v>23</v>
      </c>
      <c r="I6" t="s">
        <v>23</v>
      </c>
      <c r="J6" t="n">
        <v>3.0</v>
      </c>
      <c r="K6" t="n">
        <f>SUM(M6:INDEX(M6:XFD6,1,M3))</f>
        <v>0.0</v>
      </c>
      <c r="L6" s="28"/>
    </row>
    <row r="7">
      <c r="A7" t="s">
        <v>24</v>
      </c>
      <c r="B7" t="s">
        <v>25</v>
      </c>
      <c r="C7" t="s">
        <v>26</v>
      </c>
      <c r="D7" t="s">
        <v>27</v>
      </c>
      <c r="E7" t="s">
        <v>28</v>
      </c>
      <c r="F7" t="s">
        <v>21</v>
      </c>
      <c r="G7" t="s">
        <v>22</v>
      </c>
      <c r="H7" t="s">
        <v>23</v>
      </c>
      <c r="I7" t="s">
        <v>23</v>
      </c>
      <c r="J7" t="n">
        <v>1.0</v>
      </c>
      <c r="K7" t="n">
        <f>SUM(M7:INDEX(M7:XFD7,1,M3))</f>
        <v>0.0</v>
      </c>
      <c r="L7" s="28"/>
    </row>
    <row r="8">
      <c r="A8" t="s">
        <v>29</v>
      </c>
      <c r="B8" t="s">
        <v>30</v>
      </c>
      <c r="C8" t="s">
        <v>31</v>
      </c>
      <c r="D8" t="s">
        <v>32</v>
      </c>
      <c r="E8" t="s">
        <v>33</v>
      </c>
      <c r="F8" t="s">
        <v>21</v>
      </c>
      <c r="G8" t="s">
        <v>22</v>
      </c>
      <c r="H8" t="s">
        <v>23</v>
      </c>
      <c r="I8" t="s">
        <v>23</v>
      </c>
      <c r="J8" t="n">
        <v>1.0</v>
      </c>
      <c r="K8" t="n">
        <f>SUM(M8:INDEX(M8:XFD8,1,M3))</f>
        <v>0.0</v>
      </c>
      <c r="L8" s="28"/>
    </row>
    <row r="9">
      <c r="A9" t="s">
        <v>34</v>
      </c>
      <c r="B9" t="s">
        <v>35</v>
      </c>
      <c r="C9" t="s">
        <v>36</v>
      </c>
      <c r="D9" t="s">
        <v>37</v>
      </c>
      <c r="E9" t="s">
        <v>38</v>
      </c>
      <c r="F9" t="s">
        <v>21</v>
      </c>
      <c r="G9" t="s">
        <v>22</v>
      </c>
      <c r="H9" t="s">
        <v>23</v>
      </c>
      <c r="I9" t="s">
        <v>23</v>
      </c>
      <c r="J9" t="n">
        <v>1.0</v>
      </c>
      <c r="K9" t="n">
        <f>SUM(M9:INDEX(M9:XFD9,1,M3))</f>
        <v>0.0</v>
      </c>
      <c r="L9" s="28"/>
    </row>
    <row r="10">
      <c r="A10" t="s">
        <v>39</v>
      </c>
      <c r="B10" t="s">
        <v>40</v>
      </c>
      <c r="C10" t="s">
        <v>41</v>
      </c>
      <c r="D10" t="s">
        <v>42</v>
      </c>
      <c r="E10" t="s">
        <v>43</v>
      </c>
      <c r="F10" t="s">
        <v>21</v>
      </c>
      <c r="G10" t="s">
        <v>22</v>
      </c>
      <c r="H10" t="s">
        <v>23</v>
      </c>
      <c r="I10" t="s">
        <v>23</v>
      </c>
      <c r="J10" t="n">
        <v>10.0</v>
      </c>
      <c r="K10" t="n">
        <f>SUM(M10:INDEX(M10:XFD10,1,M3))</f>
        <v>0.0</v>
      </c>
      <c r="L10" s="28"/>
    </row>
    <row r="11">
      <c r="A11" t="s">
        <v>44</v>
      </c>
      <c r="B11" t="s">
        <v>45</v>
      </c>
      <c r="C11" t="s">
        <v>46</v>
      </c>
      <c r="D11" t="s">
        <v>47</v>
      </c>
      <c r="E11" t="s">
        <v>48</v>
      </c>
      <c r="F11" t="s">
        <v>21</v>
      </c>
      <c r="G11" t="s">
        <v>22</v>
      </c>
      <c r="H11" t="s">
        <v>23</v>
      </c>
      <c r="I11" t="s">
        <v>23</v>
      </c>
      <c r="J11" t="n">
        <v>12.0</v>
      </c>
      <c r="K11" t="n">
        <f>SUM(M11:INDEX(M11:XFD11,1,M3))</f>
        <v>0.0</v>
      </c>
      <c r="L11" s="28"/>
    </row>
    <row r="12">
      <c r="A12" t="s">
        <v>49</v>
      </c>
      <c r="B12" t="s">
        <v>50</v>
      </c>
      <c r="C12" t="s">
        <v>51</v>
      </c>
      <c r="D12" t="s">
        <v>52</v>
      </c>
      <c r="E12" t="s">
        <v>53</v>
      </c>
      <c r="F12" t="s">
        <v>21</v>
      </c>
      <c r="G12" t="s">
        <v>22</v>
      </c>
      <c r="H12" t="s">
        <v>23</v>
      </c>
      <c r="I12" t="s">
        <v>23</v>
      </c>
      <c r="J12" t="n">
        <v>1.0</v>
      </c>
      <c r="K12" t="n">
        <f>SUM(M12:INDEX(M12:XFD12,1,M3))</f>
        <v>0.0</v>
      </c>
      <c r="L12" s="28"/>
    </row>
    <row r="13">
      <c r="A13" t="s">
        <v>54</v>
      </c>
      <c r="B13" t="s">
        <v>55</v>
      </c>
      <c r="C13" t="s">
        <v>56</v>
      </c>
      <c r="D13" t="s">
        <v>57</v>
      </c>
      <c r="E13" t="s">
        <v>58</v>
      </c>
      <c r="F13" t="s">
        <v>21</v>
      </c>
      <c r="G13" t="s">
        <v>22</v>
      </c>
      <c r="H13" t="s">
        <v>23</v>
      </c>
      <c r="I13" t="s">
        <v>23</v>
      </c>
      <c r="J13" t="n">
        <v>7.0</v>
      </c>
      <c r="K13" t="n">
        <f>SUM(M13:INDEX(M13:XFD13,1,M3))</f>
        <v>0.0</v>
      </c>
      <c r="L13" s="28"/>
    </row>
    <row r="14">
      <c r="A14" t="s">
        <v>59</v>
      </c>
      <c r="B14" t="s">
        <v>60</v>
      </c>
      <c r="C14" t="s">
        <v>61</v>
      </c>
      <c r="D14" t="s">
        <v>62</v>
      </c>
      <c r="E14" t="s">
        <v>63</v>
      </c>
      <c r="F14" t="s">
        <v>21</v>
      </c>
      <c r="G14" t="s">
        <v>22</v>
      </c>
      <c r="H14" t="s">
        <v>23</v>
      </c>
      <c r="I14" t="s">
        <v>23</v>
      </c>
      <c r="J14" t="n">
        <v>1.0</v>
      </c>
      <c r="K14" t="n">
        <f>SUM(M14:INDEX(M14:XFD14,1,M3))</f>
        <v>0.0</v>
      </c>
      <c r="L14" s="28"/>
    </row>
    <row r="15">
      <c r="A15" t="s">
        <v>64</v>
      </c>
      <c r="B15" t="s">
        <v>65</v>
      </c>
      <c r="C15" t="s">
        <v>66</v>
      </c>
      <c r="D15" t="s">
        <v>67</v>
      </c>
      <c r="E15" t="s">
        <v>68</v>
      </c>
      <c r="F15" t="s">
        <v>21</v>
      </c>
      <c r="G15" t="s">
        <v>22</v>
      </c>
      <c r="H15" t="s">
        <v>23</v>
      </c>
      <c r="I15" t="s">
        <v>23</v>
      </c>
      <c r="J15" t="n">
        <v>8.0</v>
      </c>
      <c r="K15" t="n">
        <f>SUM(M15:INDEX(M15:XFD15,1,M3))</f>
        <v>0.0</v>
      </c>
      <c r="L15" s="28"/>
    </row>
    <row r="16">
      <c r="A16" t="s">
        <v>69</v>
      </c>
      <c r="B16" t="s">
        <v>70</v>
      </c>
      <c r="C16" t="s">
        <v>71</v>
      </c>
      <c r="D16" t="s">
        <v>72</v>
      </c>
      <c r="E16" t="s">
        <v>73</v>
      </c>
      <c r="F16" t="s">
        <v>21</v>
      </c>
      <c r="G16" t="s">
        <v>22</v>
      </c>
      <c r="H16" t="s">
        <v>23</v>
      </c>
      <c r="I16" t="s">
        <v>23</v>
      </c>
      <c r="J16" t="n">
        <v>3.0</v>
      </c>
      <c r="K16" t="n">
        <f>SUM(M16:INDEX(M16:XFD16,1,M3))</f>
        <v>0.0</v>
      </c>
      <c r="L16" s="28"/>
    </row>
    <row r="17">
      <c r="A17" t="s">
        <v>74</v>
      </c>
      <c r="B17" t="s">
        <v>75</v>
      </c>
      <c r="C17" t="s">
        <v>76</v>
      </c>
      <c r="D17" t="s">
        <v>77</v>
      </c>
      <c r="E17" t="s">
        <v>78</v>
      </c>
      <c r="F17" t="s">
        <v>21</v>
      </c>
      <c r="G17" t="s">
        <v>22</v>
      </c>
      <c r="H17" t="s">
        <v>23</v>
      </c>
      <c r="I17" t="s">
        <v>23</v>
      </c>
      <c r="J17" t="n">
        <v>2.0</v>
      </c>
      <c r="K17" t="n">
        <f>SUM(M17:INDEX(M17:XFD17,1,M3))</f>
        <v>0.0</v>
      </c>
      <c r="L17" s="28"/>
    </row>
    <row r="18">
      <c r="A18" t="s">
        <v>79</v>
      </c>
      <c r="B18" t="s">
        <v>80</v>
      </c>
      <c r="C18" t="s">
        <v>81</v>
      </c>
      <c r="D18" t="s">
        <v>82</v>
      </c>
      <c r="E18" t="s">
        <v>83</v>
      </c>
      <c r="F18" t="s">
        <v>21</v>
      </c>
      <c r="G18" t="s">
        <v>22</v>
      </c>
      <c r="H18" t="s">
        <v>23</v>
      </c>
      <c r="I18" t="s">
        <v>23</v>
      </c>
      <c r="J18" t="n">
        <v>1.0</v>
      </c>
      <c r="K18" t="n">
        <f>SUM(M18:INDEX(M18:XFD18,1,M3))</f>
        <v>0.0</v>
      </c>
      <c r="L18" s="28"/>
    </row>
    <row r="19">
      <c r="A19" t="s">
        <v>84</v>
      </c>
      <c r="B19" t="s">
        <v>85</v>
      </c>
      <c r="C19" t="s">
        <v>86</v>
      </c>
      <c r="D19" t="s">
        <v>87</v>
      </c>
      <c r="E19" t="s">
        <v>88</v>
      </c>
      <c r="F19" t="s">
        <v>21</v>
      </c>
      <c r="G19" t="s">
        <v>22</v>
      </c>
      <c r="H19" t="s">
        <v>23</v>
      </c>
      <c r="I19" t="s">
        <v>23</v>
      </c>
      <c r="J19" t="n">
        <v>3.0</v>
      </c>
      <c r="K19" t="n">
        <f>SUM(M19:INDEX(M19:XFD19,1,M3))</f>
        <v>0.0</v>
      </c>
      <c r="L19" s="28"/>
    </row>
    <row r="20">
      <c r="A20" t="s">
        <v>89</v>
      </c>
      <c r="B20" t="s">
        <v>90</v>
      </c>
      <c r="C20" t="s">
        <v>91</v>
      </c>
      <c r="D20" t="s">
        <v>92</v>
      </c>
      <c r="E20" t="s">
        <v>93</v>
      </c>
      <c r="F20" t="s">
        <v>21</v>
      </c>
      <c r="G20" t="s">
        <v>22</v>
      </c>
      <c r="H20" t="s">
        <v>23</v>
      </c>
      <c r="I20" t="s">
        <v>23</v>
      </c>
      <c r="J20" t="n">
        <v>5.0</v>
      </c>
      <c r="K20" t="n">
        <f>SUM(M20:INDEX(M20:XFD20,1,M3))</f>
        <v>0.0</v>
      </c>
      <c r="L20" s="28"/>
    </row>
    <row r="21">
      <c r="A21" t="s">
        <v>94</v>
      </c>
      <c r="B21" t="s">
        <v>95</v>
      </c>
      <c r="C21" t="s">
        <v>96</v>
      </c>
      <c r="D21" t="s">
        <v>97</v>
      </c>
      <c r="E21" t="s">
        <v>98</v>
      </c>
      <c r="F21" t="s">
        <v>21</v>
      </c>
      <c r="G21" t="s">
        <v>22</v>
      </c>
      <c r="H21" t="s">
        <v>23</v>
      </c>
      <c r="I21" t="s">
        <v>23</v>
      </c>
      <c r="J21" t="n">
        <v>7.0</v>
      </c>
      <c r="K21" t="n">
        <f>SUM(M21:INDEX(M21:XFD21,1,M3))</f>
        <v>0.0</v>
      </c>
      <c r="L21" s="28"/>
    </row>
    <row r="22">
      <c r="A22" t="s">
        <v>99</v>
      </c>
      <c r="B22" t="s">
        <v>100</v>
      </c>
      <c r="C22" t="s">
        <v>101</v>
      </c>
      <c r="D22" t="s">
        <v>102</v>
      </c>
      <c r="E22" t="s">
        <v>103</v>
      </c>
      <c r="F22" t="s">
        <v>21</v>
      </c>
      <c r="G22" t="s">
        <v>22</v>
      </c>
      <c r="H22" t="s">
        <v>23</v>
      </c>
      <c r="I22" t="s">
        <v>23</v>
      </c>
      <c r="J22" t="n">
        <v>7.0</v>
      </c>
      <c r="K22" t="n">
        <f>SUM(M22:INDEX(M22:XFD22,1,M3))</f>
        <v>0.0</v>
      </c>
      <c r="L22" s="28"/>
    </row>
    <row r="23">
      <c r="A23" t="s">
        <v>104</v>
      </c>
      <c r="B23" t="s">
        <v>105</v>
      </c>
      <c r="C23" t="s">
        <v>106</v>
      </c>
      <c r="D23" t="s">
        <v>107</v>
      </c>
      <c r="E23" t="s">
        <v>108</v>
      </c>
      <c r="F23" t="s">
        <v>21</v>
      </c>
      <c r="G23" t="s">
        <v>22</v>
      </c>
      <c r="H23" t="s">
        <v>23</v>
      </c>
      <c r="I23" t="s">
        <v>23</v>
      </c>
      <c r="J23" t="n">
        <v>10.0</v>
      </c>
      <c r="K23" t="n">
        <f>SUM(M23:INDEX(M23:XFD23,1,M3))</f>
        <v>0.0</v>
      </c>
      <c r="L23" s="28"/>
    </row>
    <row r="24">
      <c r="A24" t="s">
        <v>109</v>
      </c>
      <c r="B24" t="s">
        <v>110</v>
      </c>
      <c r="C24" t="s">
        <v>111</v>
      </c>
      <c r="D24" t="s">
        <v>112</v>
      </c>
      <c r="E24" t="s">
        <v>113</v>
      </c>
      <c r="F24" t="s">
        <v>21</v>
      </c>
      <c r="G24" t="s">
        <v>22</v>
      </c>
      <c r="H24" t="s">
        <v>23</v>
      </c>
      <c r="I24" t="s">
        <v>23</v>
      </c>
      <c r="J24" t="n">
        <v>13.0</v>
      </c>
      <c r="K24" t="n">
        <f>SUM(M24:INDEX(M24:XFD24,1,M3))</f>
        <v>0.0</v>
      </c>
      <c r="L24" s="28"/>
    </row>
    <row r="25">
      <c r="A25" t="s">
        <v>114</v>
      </c>
      <c r="B25" t="s">
        <v>115</v>
      </c>
      <c r="C25" t="s">
        <v>116</v>
      </c>
      <c r="D25" t="s">
        <v>117</v>
      </c>
      <c r="E25" t="s">
        <v>118</v>
      </c>
      <c r="F25" t="s">
        <v>21</v>
      </c>
      <c r="G25" t="s">
        <v>22</v>
      </c>
      <c r="H25" t="s">
        <v>23</v>
      </c>
      <c r="I25" t="s">
        <v>23</v>
      </c>
      <c r="J25" t="n">
        <v>12.0</v>
      </c>
      <c r="K25" t="n">
        <f>SUM(M25:INDEX(M25:XFD25,1,M3))</f>
        <v>0.0</v>
      </c>
      <c r="L25" s="28"/>
    </row>
    <row r="26">
      <c r="A26" t="s">
        <v>119</v>
      </c>
      <c r="B26" t="s">
        <v>120</v>
      </c>
      <c r="C26" t="s">
        <v>121</v>
      </c>
      <c r="D26" t="s">
        <v>122</v>
      </c>
      <c r="E26" t="s">
        <v>123</v>
      </c>
      <c r="F26" t="s">
        <v>21</v>
      </c>
      <c r="G26" t="s">
        <v>22</v>
      </c>
      <c r="H26" t="s">
        <v>23</v>
      </c>
      <c r="I26" t="s">
        <v>23</v>
      </c>
      <c r="J26" t="n">
        <v>8.0</v>
      </c>
      <c r="K26" t="n">
        <f>SUM(M26:INDEX(M26:XFD26,1,M3))</f>
        <v>0.0</v>
      </c>
      <c r="L26" s="28"/>
    </row>
    <row r="27">
      <c r="A27" t="s">
        <v>124</v>
      </c>
      <c r="B27" t="s">
        <v>125</v>
      </c>
      <c r="C27" t="s">
        <v>126</v>
      </c>
      <c r="D27" t="s">
        <v>127</v>
      </c>
      <c r="E27" t="s">
        <v>128</v>
      </c>
      <c r="F27" t="s">
        <v>21</v>
      </c>
      <c r="G27" t="s">
        <v>22</v>
      </c>
      <c r="H27" t="s">
        <v>23</v>
      </c>
      <c r="I27" t="s">
        <v>23</v>
      </c>
      <c r="J27" t="n">
        <v>6.0</v>
      </c>
      <c r="K27" t="n">
        <f>SUM(M27:INDEX(M27:XFD27,1,M3))</f>
        <v>0.0</v>
      </c>
      <c r="L27" s="28"/>
    </row>
    <row r="28">
      <c r="A28" t="s">
        <v>129</v>
      </c>
      <c r="B28" t="s">
        <v>130</v>
      </c>
      <c r="C28" t="s">
        <v>131</v>
      </c>
      <c r="D28" t="s">
        <v>132</v>
      </c>
      <c r="E28" t="s">
        <v>133</v>
      </c>
      <c r="F28" t="s">
        <v>21</v>
      </c>
      <c r="G28" t="s">
        <v>22</v>
      </c>
      <c r="H28" t="s">
        <v>23</v>
      </c>
      <c r="I28" t="s">
        <v>23</v>
      </c>
      <c r="J28" t="n">
        <v>6.0</v>
      </c>
      <c r="K28" t="n">
        <f>SUM(M28:INDEX(M28:XFD28,1,M3))</f>
        <v>0.0</v>
      </c>
      <c r="L28" s="28"/>
    </row>
    <row r="29">
      <c r="A29" t="s">
        <v>134</v>
      </c>
      <c r="B29" t="s">
        <v>135</v>
      </c>
      <c r="C29" t="s">
        <v>136</v>
      </c>
      <c r="D29" t="s">
        <v>137</v>
      </c>
      <c r="E29" t="s">
        <v>138</v>
      </c>
      <c r="F29" t="s">
        <v>21</v>
      </c>
      <c r="G29" t="s">
        <v>22</v>
      </c>
      <c r="H29" t="s">
        <v>23</v>
      </c>
      <c r="I29" t="s">
        <v>23</v>
      </c>
      <c r="J29" t="n">
        <v>1.0</v>
      </c>
      <c r="K29" t="n">
        <f>SUM(M29:INDEX(M29:XFD29,1,M3))</f>
        <v>0.0</v>
      </c>
      <c r="L29" s="28"/>
    </row>
    <row r="30">
      <c r="A30" t="s">
        <v>139</v>
      </c>
      <c r="B30" t="s">
        <v>140</v>
      </c>
      <c r="C30" t="s">
        <v>141</v>
      </c>
      <c r="D30" t="s">
        <v>142</v>
      </c>
      <c r="E30" t="s">
        <v>143</v>
      </c>
      <c r="F30" t="s">
        <v>21</v>
      </c>
      <c r="G30" t="s">
        <v>22</v>
      </c>
      <c r="H30" t="s">
        <v>23</v>
      </c>
      <c r="I30" t="s">
        <v>23</v>
      </c>
      <c r="J30" t="n">
        <v>1.0</v>
      </c>
      <c r="K30" t="n">
        <f>SUM(M30:INDEX(M30:XFD30,1,M3))</f>
        <v>0.0</v>
      </c>
      <c r="L30" s="28"/>
    </row>
    <row r="31">
      <c r="A31" t="s">
        <v>144</v>
      </c>
      <c r="B31" t="s">
        <v>145</v>
      </c>
      <c r="C31" t="s">
        <v>146</v>
      </c>
      <c r="D31" t="s">
        <v>147</v>
      </c>
      <c r="E31" t="s">
        <v>148</v>
      </c>
      <c r="F31" t="s">
        <v>21</v>
      </c>
      <c r="G31" t="s">
        <v>22</v>
      </c>
      <c r="H31" t="s">
        <v>23</v>
      </c>
      <c r="I31" t="s">
        <v>23</v>
      </c>
      <c r="J31" t="n">
        <v>1.0</v>
      </c>
      <c r="K31" t="n">
        <f>SUM(M31:INDEX(M31:XFD31,1,M3))</f>
        <v>0.0</v>
      </c>
      <c r="L31" s="28"/>
    </row>
    <row r="32">
      <c r="A32" t="s">
        <v>149</v>
      </c>
      <c r="B32" t="s">
        <v>150</v>
      </c>
      <c r="C32" t="s">
        <v>151</v>
      </c>
      <c r="D32" t="s">
        <v>152</v>
      </c>
      <c r="E32" t="s">
        <v>153</v>
      </c>
      <c r="F32" t="s">
        <v>21</v>
      </c>
      <c r="G32" t="s">
        <v>22</v>
      </c>
      <c r="H32" t="s">
        <v>23</v>
      </c>
      <c r="I32" t="s">
        <v>23</v>
      </c>
      <c r="J32" t="n">
        <v>18.0</v>
      </c>
      <c r="K32" t="n">
        <f>SUM(M32:INDEX(M32:XFD32,1,M3))</f>
        <v>0.0</v>
      </c>
      <c r="L32" s="28"/>
    </row>
    <row r="33">
      <c r="A33" t="s">
        <v>154</v>
      </c>
      <c r="B33" t="s">
        <v>155</v>
      </c>
      <c r="C33" t="s">
        <v>156</v>
      </c>
      <c r="D33" t="s">
        <v>157</v>
      </c>
      <c r="E33" t="s">
        <v>158</v>
      </c>
      <c r="F33" t="s">
        <v>21</v>
      </c>
      <c r="G33" t="s">
        <v>22</v>
      </c>
      <c r="H33" t="s">
        <v>23</v>
      </c>
      <c r="I33" t="s">
        <v>23</v>
      </c>
      <c r="J33" t="n">
        <v>18.0</v>
      </c>
      <c r="K33" t="n">
        <f>SUM(M33:INDEX(M33:XFD33,1,M3))</f>
        <v>0.0</v>
      </c>
      <c r="L33" s="28"/>
    </row>
    <row r="34">
      <c r="A34" t="s">
        <v>159</v>
      </c>
      <c r="B34" t="s">
        <v>160</v>
      </c>
      <c r="C34" t="s">
        <v>161</v>
      </c>
      <c r="D34" t="s">
        <v>162</v>
      </c>
      <c r="E34" t="s">
        <v>163</v>
      </c>
      <c r="F34" t="s">
        <v>21</v>
      </c>
      <c r="G34" t="s">
        <v>22</v>
      </c>
      <c r="H34" t="s">
        <v>23</v>
      </c>
      <c r="I34" t="s">
        <v>23</v>
      </c>
      <c r="J34" t="n">
        <v>15.0</v>
      </c>
      <c r="K34" t="n">
        <f>SUM(M34:INDEX(M34:XFD34,1,M3))</f>
        <v>0.0</v>
      </c>
      <c r="L34" s="28"/>
    </row>
    <row r="35">
      <c r="A35" t="s">
        <v>164</v>
      </c>
      <c r="B35" t="s">
        <v>165</v>
      </c>
      <c r="C35" t="s">
        <v>166</v>
      </c>
      <c r="D35" t="s">
        <v>167</v>
      </c>
      <c r="E35" t="s">
        <v>168</v>
      </c>
      <c r="F35" t="s">
        <v>21</v>
      </c>
      <c r="G35" t="s">
        <v>22</v>
      </c>
      <c r="H35" t="s">
        <v>23</v>
      </c>
      <c r="I35" t="s">
        <v>23</v>
      </c>
      <c r="J35" t="n">
        <v>7.0</v>
      </c>
      <c r="K35" t="n">
        <f>SUM(M35:INDEX(M35:XFD35,1,M3))</f>
        <v>0.0</v>
      </c>
      <c r="L35" s="28"/>
    </row>
    <row r="36">
      <c r="A36" t="s">
        <v>169</v>
      </c>
      <c r="B36" t="s">
        <v>170</v>
      </c>
      <c r="C36" t="s">
        <v>171</v>
      </c>
      <c r="D36" t="s">
        <v>172</v>
      </c>
      <c r="E36" t="s">
        <v>173</v>
      </c>
      <c r="F36" t="s">
        <v>21</v>
      </c>
      <c r="G36" t="s">
        <v>22</v>
      </c>
      <c r="H36" t="s">
        <v>23</v>
      </c>
      <c r="I36" t="s">
        <v>23</v>
      </c>
      <c r="J36" t="n">
        <v>1.0</v>
      </c>
      <c r="K36" t="n">
        <f>SUM(M36:INDEX(M36:XFD36,1,M3))</f>
        <v>0.0</v>
      </c>
      <c r="L36" s="28"/>
    </row>
    <row r="37">
      <c r="A37" t="s">
        <v>174</v>
      </c>
      <c r="B37" t="s">
        <v>175</v>
      </c>
      <c r="C37" t="s">
        <v>176</v>
      </c>
      <c r="D37" t="s">
        <v>177</v>
      </c>
      <c r="E37" t="s">
        <v>178</v>
      </c>
      <c r="F37" t="s">
        <v>21</v>
      </c>
      <c r="G37" t="s">
        <v>22</v>
      </c>
      <c r="H37" t="s">
        <v>23</v>
      </c>
      <c r="I37" t="s">
        <v>23</v>
      </c>
      <c r="J37" t="n">
        <v>8.0</v>
      </c>
      <c r="K37" t="n">
        <f>SUM(M37:INDEX(M37:XFD37,1,M3))</f>
        <v>0.0</v>
      </c>
      <c r="L37" s="28"/>
    </row>
    <row r="38">
      <c r="A38" t="s">
        <v>179</v>
      </c>
      <c r="B38" t="s">
        <v>180</v>
      </c>
      <c r="C38" t="s">
        <v>181</v>
      </c>
      <c r="D38" t="s">
        <v>182</v>
      </c>
      <c r="E38" t="s">
        <v>183</v>
      </c>
      <c r="F38" t="s">
        <v>21</v>
      </c>
      <c r="G38" t="s">
        <v>22</v>
      </c>
      <c r="H38" t="s">
        <v>23</v>
      </c>
      <c r="I38" t="s">
        <v>23</v>
      </c>
      <c r="J38" t="n">
        <v>8.0</v>
      </c>
      <c r="K38" t="n">
        <f>SUM(M38:INDEX(M38:XFD38,1,M3))</f>
        <v>0.0</v>
      </c>
      <c r="L38" s="28"/>
    </row>
    <row r="39">
      <c r="A39" t="s">
        <v>184</v>
      </c>
      <c r="B39" t="s">
        <v>185</v>
      </c>
      <c r="C39" t="s">
        <v>186</v>
      </c>
      <c r="D39" t="s">
        <v>187</v>
      </c>
      <c r="E39" t="s">
        <v>188</v>
      </c>
      <c r="F39" t="s">
        <v>21</v>
      </c>
      <c r="G39" t="s">
        <v>22</v>
      </c>
      <c r="H39" t="s">
        <v>23</v>
      </c>
      <c r="I39" t="s">
        <v>23</v>
      </c>
      <c r="J39" t="n">
        <v>1.0</v>
      </c>
      <c r="K39" t="n">
        <f>SUM(M39:INDEX(M39:XFD39,1,M3))</f>
        <v>0.0</v>
      </c>
      <c r="L39" s="28"/>
    </row>
    <row r="40">
      <c r="A40" t="s">
        <v>189</v>
      </c>
      <c r="B40" t="s">
        <v>190</v>
      </c>
      <c r="C40" t="s">
        <v>191</v>
      </c>
      <c r="D40" t="s">
        <v>192</v>
      </c>
      <c r="E40" t="s">
        <v>193</v>
      </c>
      <c r="F40" t="s">
        <v>21</v>
      </c>
      <c r="G40" t="s">
        <v>22</v>
      </c>
      <c r="H40" t="s">
        <v>23</v>
      </c>
      <c r="I40" t="s">
        <v>23</v>
      </c>
      <c r="J40" t="n">
        <v>5.0</v>
      </c>
      <c r="K40" t="n">
        <f>SUM(M40:INDEX(M40:XFD40,1,M3))</f>
        <v>0.0</v>
      </c>
      <c r="L40" s="28"/>
    </row>
    <row r="41">
      <c r="A41" t="s">
        <v>194</v>
      </c>
      <c r="B41" t="s">
        <v>195</v>
      </c>
      <c r="C41" t="s">
        <v>196</v>
      </c>
      <c r="D41" t="s">
        <v>197</v>
      </c>
      <c r="E41" t="s">
        <v>198</v>
      </c>
      <c r="F41" t="s">
        <v>21</v>
      </c>
      <c r="G41" t="s">
        <v>22</v>
      </c>
      <c r="H41" t="s">
        <v>23</v>
      </c>
      <c r="I41" t="s">
        <v>23</v>
      </c>
      <c r="J41" t="n">
        <v>8.0</v>
      </c>
      <c r="K41" t="n">
        <f>SUM(M41:INDEX(M41:XFD41,1,M3))</f>
        <v>0.0</v>
      </c>
      <c r="L41" s="28"/>
    </row>
    <row r="42">
      <c r="A42" t="s">
        <v>199</v>
      </c>
      <c r="B42" t="s">
        <v>200</v>
      </c>
      <c r="C42" t="s">
        <v>201</v>
      </c>
      <c r="D42" t="s">
        <v>202</v>
      </c>
      <c r="E42" t="s">
        <v>203</v>
      </c>
      <c r="F42" t="s">
        <v>21</v>
      </c>
      <c r="G42" t="s">
        <v>22</v>
      </c>
      <c r="H42" t="s">
        <v>23</v>
      </c>
      <c r="I42" t="s">
        <v>23</v>
      </c>
      <c r="J42" t="n">
        <v>3.0</v>
      </c>
      <c r="K42" t="n">
        <f>SUM(M42:INDEX(M42:XFD42,1,M3))</f>
        <v>0.0</v>
      </c>
      <c r="L42" s="28"/>
    </row>
    <row r="43">
      <c r="A43" t="s">
        <v>204</v>
      </c>
      <c r="B43" t="s">
        <v>205</v>
      </c>
      <c r="C43" t="s">
        <v>206</v>
      </c>
      <c r="D43" t="s">
        <v>207</v>
      </c>
      <c r="E43" t="s">
        <v>208</v>
      </c>
      <c r="F43" t="s">
        <v>21</v>
      </c>
      <c r="G43" t="s">
        <v>22</v>
      </c>
      <c r="H43" t="s">
        <v>23</v>
      </c>
      <c r="I43" t="s">
        <v>23</v>
      </c>
      <c r="J43" t="n">
        <v>10.0</v>
      </c>
      <c r="K43" t="n">
        <f>SUM(M43:INDEX(M43:XFD43,1,M3))</f>
        <v>0.0</v>
      </c>
      <c r="L43" s="28"/>
    </row>
    <row r="44">
      <c r="A44" t="s">
        <v>209</v>
      </c>
      <c r="B44" t="s">
        <v>210</v>
      </c>
      <c r="C44" t="s">
        <v>211</v>
      </c>
      <c r="D44" t="s">
        <v>212</v>
      </c>
      <c r="E44" t="s">
        <v>213</v>
      </c>
      <c r="F44" t="s">
        <v>21</v>
      </c>
      <c r="G44" t="s">
        <v>22</v>
      </c>
      <c r="H44" t="s">
        <v>23</v>
      </c>
      <c r="I44" t="s">
        <v>23</v>
      </c>
      <c r="J44" t="n">
        <v>10.0</v>
      </c>
      <c r="K44" t="n">
        <f>SUM(M44:INDEX(M44:XFD44,1,M3))</f>
        <v>0.0</v>
      </c>
      <c r="L44" s="28"/>
    </row>
    <row r="45">
      <c r="A45" t="s">
        <v>214</v>
      </c>
      <c r="B45" t="s">
        <v>215</v>
      </c>
      <c r="C45" t="s">
        <v>216</v>
      </c>
      <c r="D45" t="s">
        <v>217</v>
      </c>
      <c r="E45" t="s">
        <v>218</v>
      </c>
      <c r="F45" t="s">
        <v>21</v>
      </c>
      <c r="G45" t="s">
        <v>22</v>
      </c>
      <c r="H45" t="s">
        <v>23</v>
      </c>
      <c r="I45" t="s">
        <v>23</v>
      </c>
      <c r="J45" t="n">
        <v>8.0</v>
      </c>
      <c r="K45" t="n">
        <f>SUM(M45:INDEX(M45:XFD45,1,M3))</f>
        <v>0.0</v>
      </c>
      <c r="L45" s="28"/>
    </row>
    <row r="46">
      <c r="A46" t="s">
        <v>219</v>
      </c>
      <c r="B46" t="s">
        <v>220</v>
      </c>
      <c r="C46" t="s">
        <v>221</v>
      </c>
      <c r="D46" t="s">
        <v>222</v>
      </c>
      <c r="E46" t="s">
        <v>223</v>
      </c>
      <c r="F46" t="s">
        <v>21</v>
      </c>
      <c r="G46" t="s">
        <v>22</v>
      </c>
      <c r="H46" t="s">
        <v>23</v>
      </c>
      <c r="I46" t="s">
        <v>23</v>
      </c>
      <c r="J46" t="n">
        <v>18.0</v>
      </c>
      <c r="K46" t="n">
        <f>SUM(M46:INDEX(M46:XFD46,1,M3))</f>
        <v>0.0</v>
      </c>
      <c r="L46" s="28"/>
    </row>
    <row r="47">
      <c r="A47" t="s">
        <v>224</v>
      </c>
      <c r="B47" t="s">
        <v>225</v>
      </c>
      <c r="C47" t="s">
        <v>226</v>
      </c>
      <c r="D47" t="s">
        <v>227</v>
      </c>
      <c r="E47" t="s">
        <v>228</v>
      </c>
      <c r="F47" t="s">
        <v>21</v>
      </c>
      <c r="G47" t="s">
        <v>22</v>
      </c>
      <c r="H47" t="s">
        <v>23</v>
      </c>
      <c r="I47" t="s">
        <v>23</v>
      </c>
      <c r="J47" t="n">
        <v>3.0</v>
      </c>
      <c r="K47" t="n">
        <f>SUM(M47:INDEX(M47:XFD47,1,M3))</f>
        <v>0.0</v>
      </c>
      <c r="L47" s="28"/>
    </row>
    <row r="48">
      <c r="A48" t="s">
        <v>229</v>
      </c>
      <c r="B48" t="s">
        <v>230</v>
      </c>
      <c r="C48" t="s">
        <v>231</v>
      </c>
      <c r="D48" t="s">
        <v>232</v>
      </c>
      <c r="E48" t="s">
        <v>233</v>
      </c>
      <c r="F48" t="s">
        <v>21</v>
      </c>
      <c r="G48" t="s">
        <v>22</v>
      </c>
      <c r="H48" t="s">
        <v>23</v>
      </c>
      <c r="I48" t="s">
        <v>23</v>
      </c>
      <c r="J48" t="n">
        <v>3.0</v>
      </c>
      <c r="K48" t="n">
        <f>SUM(M48:INDEX(M48:XFD48,1,M3))</f>
        <v>0.0</v>
      </c>
      <c r="L48" s="28"/>
    </row>
    <row r="49">
      <c r="A49" t="s">
        <v>234</v>
      </c>
      <c r="B49" t="s">
        <v>235</v>
      </c>
      <c r="C49" t="s">
        <v>236</v>
      </c>
      <c r="D49" t="s">
        <v>237</v>
      </c>
      <c r="E49" t="s">
        <v>238</v>
      </c>
      <c r="F49" t="s">
        <v>21</v>
      </c>
      <c r="G49" t="s">
        <v>22</v>
      </c>
      <c r="H49" t="s">
        <v>23</v>
      </c>
      <c r="I49" t="s">
        <v>23</v>
      </c>
      <c r="J49" t="n">
        <v>4.0</v>
      </c>
      <c r="K49" t="n">
        <f>SUM(M49:INDEX(M49:XFD49,1,M3))</f>
        <v>0.0</v>
      </c>
      <c r="L49" s="28"/>
    </row>
    <row r="50">
      <c r="A50" t="s">
        <v>239</v>
      </c>
      <c r="B50" t="s">
        <v>240</v>
      </c>
      <c r="C50" t="s">
        <v>241</v>
      </c>
      <c r="D50" t="s">
        <v>242</v>
      </c>
      <c r="E50" t="s">
        <v>243</v>
      </c>
      <c r="F50" t="s">
        <v>21</v>
      </c>
      <c r="G50" t="s">
        <v>22</v>
      </c>
      <c r="H50" t="s">
        <v>23</v>
      </c>
      <c r="I50" t="s">
        <v>23</v>
      </c>
      <c r="J50" t="n">
        <v>12.0</v>
      </c>
      <c r="K50" t="n">
        <f>SUM(M50:INDEX(M50:XFD50,1,M3))</f>
        <v>0.0</v>
      </c>
      <c r="L50" s="28"/>
    </row>
    <row r="51">
      <c r="A51" t="s">
        <v>244</v>
      </c>
      <c r="B51" t="s">
        <v>245</v>
      </c>
      <c r="C51" t="s">
        <v>246</v>
      </c>
      <c r="D51" t="s">
        <v>247</v>
      </c>
      <c r="E51" t="s">
        <v>248</v>
      </c>
      <c r="F51" t="s">
        <v>21</v>
      </c>
      <c r="G51" t="s">
        <v>22</v>
      </c>
      <c r="H51" t="s">
        <v>23</v>
      </c>
      <c r="I51" t="s">
        <v>23</v>
      </c>
      <c r="J51" t="n">
        <v>1.0</v>
      </c>
      <c r="K51" t="n">
        <f>SUM(M51:INDEX(M51:XFD51,1,M3))</f>
        <v>0.0</v>
      </c>
      <c r="L51" s="28"/>
    </row>
    <row r="52">
      <c r="A52" t="s">
        <v>249</v>
      </c>
      <c r="B52" t="s">
        <v>250</v>
      </c>
      <c r="C52" t="s">
        <v>251</v>
      </c>
      <c r="D52" t="s">
        <v>252</v>
      </c>
      <c r="E52" t="s">
        <v>253</v>
      </c>
      <c r="F52" t="s">
        <v>21</v>
      </c>
      <c r="G52" t="s">
        <v>22</v>
      </c>
      <c r="H52" t="s">
        <v>23</v>
      </c>
      <c r="I52" t="s">
        <v>23</v>
      </c>
      <c r="J52" t="n">
        <v>1.0</v>
      </c>
      <c r="K52" t="n">
        <f>SUM(M52:INDEX(M52:XFD52,1,M3))</f>
        <v>0.0</v>
      </c>
      <c r="L52" s="28"/>
    </row>
    <row r="53">
      <c r="A53" t="s">
        <v>254</v>
      </c>
      <c r="B53" t="s">
        <v>255</v>
      </c>
      <c r="C53" t="s">
        <v>256</v>
      </c>
      <c r="D53" t="s">
        <v>257</v>
      </c>
      <c r="E53" t="s">
        <v>258</v>
      </c>
      <c r="F53" t="s">
        <v>21</v>
      </c>
      <c r="G53" t="s">
        <v>22</v>
      </c>
      <c r="H53" t="s">
        <v>23</v>
      </c>
      <c r="I53" t="s">
        <v>23</v>
      </c>
      <c r="J53" t="n">
        <v>10.0</v>
      </c>
      <c r="K53" t="n">
        <f>SUM(M53:INDEX(M53:XFD53,1,M3))</f>
        <v>0.0</v>
      </c>
      <c r="L53" s="28"/>
    </row>
    <row r="54">
      <c r="A54" t="s">
        <v>259</v>
      </c>
      <c r="B54" t="s">
        <v>260</v>
      </c>
      <c r="C54" t="s">
        <v>261</v>
      </c>
      <c r="D54" t="s">
        <v>262</v>
      </c>
      <c r="E54" t="s">
        <v>263</v>
      </c>
      <c r="F54" t="s">
        <v>21</v>
      </c>
      <c r="G54" t="s">
        <v>22</v>
      </c>
      <c r="H54" t="s">
        <v>23</v>
      </c>
      <c r="I54" t="s">
        <v>23</v>
      </c>
      <c r="J54" t="n">
        <v>8.0</v>
      </c>
      <c r="K54" t="n">
        <f>SUM(M54:INDEX(M54:XFD54,1,M3))</f>
        <v>0.0</v>
      </c>
      <c r="L54" s="28"/>
    </row>
    <row r="55">
      <c r="A55" t="s">
        <v>264</v>
      </c>
      <c r="B55" t="s">
        <v>265</v>
      </c>
      <c r="C55" t="s">
        <v>266</v>
      </c>
      <c r="D55" t="s">
        <v>267</v>
      </c>
      <c r="E55" t="s">
        <v>268</v>
      </c>
      <c r="F55" t="s">
        <v>21</v>
      </c>
      <c r="G55" t="s">
        <v>22</v>
      </c>
      <c r="H55" t="s">
        <v>23</v>
      </c>
      <c r="I55" t="s">
        <v>23</v>
      </c>
      <c r="J55" t="n">
        <v>1.0</v>
      </c>
      <c r="K55" t="n">
        <f>SUM(M55:INDEX(M55:XFD55,1,M3))</f>
        <v>0.0</v>
      </c>
      <c r="L55" s="28"/>
    </row>
    <row r="56">
      <c r="A56" t="s">
        <v>269</v>
      </c>
      <c r="B56" t="s">
        <v>270</v>
      </c>
      <c r="C56" t="s">
        <v>271</v>
      </c>
      <c r="D56" t="s">
        <v>272</v>
      </c>
      <c r="E56" t="s">
        <v>273</v>
      </c>
      <c r="F56" t="s">
        <v>21</v>
      </c>
      <c r="G56" t="s">
        <v>22</v>
      </c>
      <c r="H56" t="s">
        <v>23</v>
      </c>
      <c r="I56" t="s">
        <v>23</v>
      </c>
      <c r="J56" t="n">
        <v>2.0</v>
      </c>
      <c r="K56" t="n">
        <f>SUM(M56:INDEX(M56:XFD56,1,M3))</f>
        <v>0.0</v>
      </c>
      <c r="L56" s="28"/>
    </row>
    <row r="57">
      <c r="A57" t="s">
        <v>274</v>
      </c>
      <c r="B57" t="s">
        <v>275</v>
      </c>
      <c r="C57" t="s">
        <v>276</v>
      </c>
      <c r="D57" t="s">
        <v>277</v>
      </c>
      <c r="E57" t="s">
        <v>278</v>
      </c>
      <c r="F57" t="s">
        <v>21</v>
      </c>
      <c r="G57" t="s">
        <v>22</v>
      </c>
      <c r="H57" t="s">
        <v>23</v>
      </c>
      <c r="I57" t="s">
        <v>23</v>
      </c>
      <c r="J57" t="n">
        <v>18.0</v>
      </c>
      <c r="K57" t="n">
        <f>SUM(M57:INDEX(M57:XFD57,1,M3))</f>
        <v>0.0</v>
      </c>
      <c r="L57" s="28"/>
    </row>
    <row r="58">
      <c r="A58" t="s">
        <v>279</v>
      </c>
      <c r="B58" t="s">
        <v>280</v>
      </c>
      <c r="C58" t="s">
        <v>281</v>
      </c>
      <c r="D58" t="s">
        <v>282</v>
      </c>
      <c r="E58" t="s">
        <v>283</v>
      </c>
      <c r="F58" t="s">
        <v>21</v>
      </c>
      <c r="G58" t="s">
        <v>22</v>
      </c>
      <c r="H58" t="s">
        <v>23</v>
      </c>
      <c r="I58" t="s">
        <v>23</v>
      </c>
      <c r="J58" t="n">
        <v>1.0</v>
      </c>
      <c r="K58" t="n">
        <f>SUM(M58:INDEX(M58:XFD58,1,M3))</f>
        <v>0.0</v>
      </c>
      <c r="L58" s="28"/>
    </row>
    <row r="59">
      <c r="A59" t="s">
        <v>284</v>
      </c>
      <c r="B59" t="s">
        <v>285</v>
      </c>
      <c r="C59" t="s">
        <v>286</v>
      </c>
      <c r="D59" t="s">
        <v>287</v>
      </c>
      <c r="E59" t="s">
        <v>288</v>
      </c>
      <c r="F59" t="s">
        <v>21</v>
      </c>
      <c r="G59" t="s">
        <v>22</v>
      </c>
      <c r="H59" t="s">
        <v>23</v>
      </c>
      <c r="I59" t="s">
        <v>23</v>
      </c>
      <c r="J59" t="n">
        <v>12.0</v>
      </c>
      <c r="K59" t="n">
        <f>SUM(M59:INDEX(M59:XFD59,1,M3))</f>
        <v>0.0</v>
      </c>
      <c r="L59" s="28"/>
    </row>
    <row r="60">
      <c r="A60" t="s">
        <v>289</v>
      </c>
      <c r="B60" t="s">
        <v>290</v>
      </c>
      <c r="C60" t="s">
        <v>291</v>
      </c>
      <c r="D60" t="s">
        <v>292</v>
      </c>
      <c r="E60" t="s">
        <v>293</v>
      </c>
      <c r="F60" t="s">
        <v>21</v>
      </c>
      <c r="G60" t="s">
        <v>22</v>
      </c>
      <c r="H60" t="s">
        <v>23</v>
      </c>
      <c r="I60" t="s">
        <v>23</v>
      </c>
      <c r="J60" t="n">
        <v>10.0</v>
      </c>
      <c r="K60" t="n">
        <f>SUM(M60:INDEX(M60:XFD60,1,M3))</f>
        <v>0.0</v>
      </c>
      <c r="L60" s="28"/>
    </row>
    <row r="61">
      <c r="A61" t="s">
        <v>294</v>
      </c>
      <c r="B61" t="s">
        <v>295</v>
      </c>
      <c r="C61" t="s">
        <v>296</v>
      </c>
      <c r="D61" t="s">
        <v>297</v>
      </c>
      <c r="E61" t="s">
        <v>298</v>
      </c>
      <c r="F61" t="s">
        <v>21</v>
      </c>
      <c r="G61" t="s">
        <v>22</v>
      </c>
      <c r="H61" t="s">
        <v>23</v>
      </c>
      <c r="I61" t="s">
        <v>23</v>
      </c>
      <c r="J61" t="n">
        <v>10.0</v>
      </c>
      <c r="K61" t="n">
        <f>SUM(M61:INDEX(M61:XFD61,1,M3))</f>
        <v>0.0</v>
      </c>
      <c r="L61" s="28"/>
    </row>
    <row r="62">
      <c r="A62" t="s">
        <v>299</v>
      </c>
      <c r="B62" t="s">
        <v>300</v>
      </c>
      <c r="C62" t="s">
        <v>301</v>
      </c>
      <c r="D62" t="s">
        <v>302</v>
      </c>
      <c r="E62" t="s">
        <v>303</v>
      </c>
      <c r="F62" t="s">
        <v>21</v>
      </c>
      <c r="G62" t="s">
        <v>22</v>
      </c>
      <c r="H62" t="s">
        <v>23</v>
      </c>
      <c r="I62" t="s">
        <v>23</v>
      </c>
      <c r="J62" t="n">
        <v>17.0</v>
      </c>
      <c r="K62" t="n">
        <f>SUM(M62:INDEX(M62:XFD62,1,M3))</f>
        <v>0.0</v>
      </c>
      <c r="L62" s="28"/>
    </row>
    <row r="63">
      <c r="A63" t="s">
        <v>304</v>
      </c>
      <c r="B63" t="s">
        <v>305</v>
      </c>
      <c r="C63" t="s">
        <v>306</v>
      </c>
      <c r="D63" t="s">
        <v>307</v>
      </c>
      <c r="E63" t="s">
        <v>308</v>
      </c>
      <c r="F63" t="s">
        <v>21</v>
      </c>
      <c r="G63" t="s">
        <v>22</v>
      </c>
      <c r="H63" t="s">
        <v>23</v>
      </c>
      <c r="I63" t="s">
        <v>23</v>
      </c>
      <c r="J63" t="n">
        <v>12.0</v>
      </c>
      <c r="K63" t="n">
        <f>SUM(M63:INDEX(M63:XFD63,1,M3))</f>
        <v>0.0</v>
      </c>
      <c r="L63" s="28"/>
    </row>
    <row r="64">
      <c r="A64" t="s">
        <v>309</v>
      </c>
      <c r="B64" t="s">
        <v>310</v>
      </c>
      <c r="C64" t="s">
        <v>311</v>
      </c>
      <c r="D64" t="s">
        <v>312</v>
      </c>
      <c r="E64" t="s">
        <v>313</v>
      </c>
      <c r="F64" t="s">
        <v>21</v>
      </c>
      <c r="G64" t="s">
        <v>22</v>
      </c>
      <c r="H64" t="s">
        <v>23</v>
      </c>
      <c r="I64" t="s">
        <v>23</v>
      </c>
      <c r="J64" t="n">
        <v>7.0</v>
      </c>
      <c r="K64" t="n">
        <f>SUM(M64:INDEX(M64:XFD64,1,M3))</f>
        <v>0.0</v>
      </c>
      <c r="L64" s="28"/>
    </row>
    <row r="65">
      <c r="A65" t="s">
        <v>314</v>
      </c>
      <c r="B65" t="s">
        <v>315</v>
      </c>
      <c r="C65" t="s">
        <v>316</v>
      </c>
      <c r="D65" t="s">
        <v>317</v>
      </c>
      <c r="E65" t="s">
        <v>318</v>
      </c>
      <c r="F65" t="s">
        <v>21</v>
      </c>
      <c r="G65" t="s">
        <v>22</v>
      </c>
      <c r="H65" t="s">
        <v>23</v>
      </c>
      <c r="I65" t="s">
        <v>23</v>
      </c>
      <c r="J65" t="n">
        <v>6.0</v>
      </c>
      <c r="K65" t="n">
        <f>SUM(M65:INDEX(M65:XFD65,1,M3))</f>
        <v>0.0</v>
      </c>
      <c r="L65" s="28"/>
    </row>
    <row r="66">
      <c r="A66" t="s">
        <v>319</v>
      </c>
      <c r="B66" t="s">
        <v>320</v>
      </c>
      <c r="C66" t="s">
        <v>321</v>
      </c>
      <c r="D66" t="s">
        <v>322</v>
      </c>
      <c r="E66" t="s">
        <v>323</v>
      </c>
      <c r="F66" t="s">
        <v>21</v>
      </c>
      <c r="G66" t="s">
        <v>22</v>
      </c>
      <c r="H66" t="s">
        <v>23</v>
      </c>
      <c r="I66" t="s">
        <v>23</v>
      </c>
      <c r="J66" t="n">
        <v>12.0</v>
      </c>
      <c r="K66" t="n">
        <f>SUM(M66:INDEX(M66:XFD66,1,M3))</f>
        <v>0.0</v>
      </c>
      <c r="L66" s="28"/>
    </row>
    <row r="67">
      <c r="A67" t="s">
        <v>324</v>
      </c>
      <c r="B67" t="s">
        <v>325</v>
      </c>
      <c r="C67" t="s">
        <v>326</v>
      </c>
      <c r="D67" t="s">
        <v>327</v>
      </c>
      <c r="E67" t="s">
        <v>328</v>
      </c>
      <c r="F67" t="s">
        <v>21</v>
      </c>
      <c r="G67" t="s">
        <v>22</v>
      </c>
      <c r="H67" t="s">
        <v>23</v>
      </c>
      <c r="I67" t="s">
        <v>23</v>
      </c>
      <c r="J67" t="n">
        <v>1.0</v>
      </c>
      <c r="K67" t="n">
        <f>SUM(M67:INDEX(M67:XFD67,1,M3))</f>
        <v>0.0</v>
      </c>
      <c r="L67" s="28"/>
    </row>
    <row r="68">
      <c r="A68" t="s">
        <v>329</v>
      </c>
      <c r="B68" t="s">
        <v>330</v>
      </c>
      <c r="C68" t="s">
        <v>331</v>
      </c>
      <c r="D68" t="s">
        <v>332</v>
      </c>
      <c r="E68" t="s">
        <v>333</v>
      </c>
      <c r="F68" t="s">
        <v>21</v>
      </c>
      <c r="G68" t="s">
        <v>22</v>
      </c>
      <c r="H68" t="s">
        <v>23</v>
      </c>
      <c r="I68" t="s">
        <v>23</v>
      </c>
      <c r="J68" t="n">
        <v>6.0</v>
      </c>
      <c r="K68" t="n">
        <f>SUM(M68:INDEX(M68:XFD68,1,M3))</f>
        <v>0.0</v>
      </c>
      <c r="L68" s="28"/>
    </row>
    <row r="69">
      <c r="A69" t="s">
        <v>334</v>
      </c>
      <c r="B69" t="s">
        <v>335</v>
      </c>
      <c r="C69" t="s">
        <v>336</v>
      </c>
      <c r="D69" t="s">
        <v>337</v>
      </c>
      <c r="E69" t="s">
        <v>338</v>
      </c>
      <c r="F69" t="s">
        <v>21</v>
      </c>
      <c r="G69" t="s">
        <v>22</v>
      </c>
      <c r="H69" t="s">
        <v>23</v>
      </c>
      <c r="I69" t="s">
        <v>23</v>
      </c>
      <c r="J69" t="n">
        <v>1.0</v>
      </c>
      <c r="K69" t="n">
        <f>SUM(M69:INDEX(M69:XFD69,1,M3))</f>
        <v>0.0</v>
      </c>
      <c r="L69" s="28"/>
    </row>
    <row r="70">
      <c r="A70" t="s">
        <v>339</v>
      </c>
      <c r="B70" t="s">
        <v>340</v>
      </c>
      <c r="C70" t="s">
        <v>341</v>
      </c>
      <c r="D70" t="s">
        <v>342</v>
      </c>
      <c r="E70" t="s">
        <v>343</v>
      </c>
      <c r="F70" t="s">
        <v>21</v>
      </c>
      <c r="G70" t="s">
        <v>22</v>
      </c>
      <c r="H70" t="s">
        <v>23</v>
      </c>
      <c r="I70" t="s">
        <v>23</v>
      </c>
      <c r="J70" t="n">
        <v>4.0</v>
      </c>
      <c r="K70" t="n">
        <f>SUM(M70:INDEX(M70:XFD70,1,M3))</f>
        <v>0.0</v>
      </c>
      <c r="L70" s="28"/>
    </row>
    <row r="71">
      <c r="A71" t="s">
        <v>344</v>
      </c>
      <c r="B71" t="s">
        <v>345</v>
      </c>
      <c r="C71" t="s">
        <v>346</v>
      </c>
      <c r="D71" t="s">
        <v>347</v>
      </c>
      <c r="E71" t="s">
        <v>348</v>
      </c>
      <c r="F71" t="s">
        <v>21</v>
      </c>
      <c r="G71" t="s">
        <v>22</v>
      </c>
      <c r="H71" t="s">
        <v>23</v>
      </c>
      <c r="I71" t="s">
        <v>23</v>
      </c>
      <c r="J71" t="n">
        <v>1.0</v>
      </c>
      <c r="K71" t="n">
        <f>SUM(M71:INDEX(M71:XFD71,1,M3))</f>
        <v>0.0</v>
      </c>
      <c r="L71" s="28"/>
    </row>
    <row r="72">
      <c r="A72" t="s">
        <v>349</v>
      </c>
      <c r="B72" t="s">
        <v>350</v>
      </c>
      <c r="C72" t="s">
        <v>351</v>
      </c>
      <c r="D72" t="s">
        <v>352</v>
      </c>
      <c r="E72" t="s">
        <v>353</v>
      </c>
      <c r="F72" t="s">
        <v>21</v>
      </c>
      <c r="G72" t="s">
        <v>22</v>
      </c>
      <c r="H72" t="s">
        <v>23</v>
      </c>
      <c r="I72" t="s">
        <v>23</v>
      </c>
      <c r="J72" t="n">
        <v>6.0</v>
      </c>
      <c r="K72" t="n">
        <f>SUM(M72:INDEX(M72:XFD72,1,M3))</f>
        <v>0.0</v>
      </c>
      <c r="L72" s="28"/>
    </row>
    <row r="73">
      <c r="A73" t="s">
        <v>354</v>
      </c>
      <c r="B73" t="s">
        <v>355</v>
      </c>
      <c r="C73" t="s">
        <v>356</v>
      </c>
      <c r="D73" t="s">
        <v>357</v>
      </c>
      <c r="E73" t="s">
        <v>358</v>
      </c>
      <c r="F73" t="s">
        <v>21</v>
      </c>
      <c r="G73" t="s">
        <v>22</v>
      </c>
      <c r="H73" t="s">
        <v>23</v>
      </c>
      <c r="I73" t="s">
        <v>23</v>
      </c>
      <c r="J73" t="n">
        <v>15.0</v>
      </c>
      <c r="K73" t="n">
        <f>SUM(M73:INDEX(M73:XFD73,1,M3))</f>
        <v>0.0</v>
      </c>
      <c r="L73" s="28"/>
    </row>
    <row r="74">
      <c r="A74" t="s">
        <v>359</v>
      </c>
      <c r="B74" t="s">
        <v>360</v>
      </c>
      <c r="C74" t="s">
        <v>361</v>
      </c>
      <c r="D74" t="s">
        <v>362</v>
      </c>
      <c r="E74" t="s">
        <v>363</v>
      </c>
      <c r="F74" t="s">
        <v>21</v>
      </c>
      <c r="G74" t="s">
        <v>22</v>
      </c>
      <c r="H74" t="s">
        <v>23</v>
      </c>
      <c r="I74" t="s">
        <v>23</v>
      </c>
      <c r="J74" t="n">
        <v>1.0</v>
      </c>
      <c r="K74" t="n">
        <f>SUM(M74:INDEX(M74:XFD74,1,M3))</f>
        <v>0.0</v>
      </c>
      <c r="L74" s="28"/>
    </row>
    <row r="75">
      <c r="A75" t="s">
        <v>364</v>
      </c>
      <c r="B75" t="s">
        <v>365</v>
      </c>
      <c r="C75" t="s">
        <v>366</v>
      </c>
      <c r="D75" t="s">
        <v>367</v>
      </c>
      <c r="E75" t="s">
        <v>368</v>
      </c>
      <c r="F75" t="s">
        <v>21</v>
      </c>
      <c r="G75" t="s">
        <v>22</v>
      </c>
      <c r="H75" t="s">
        <v>23</v>
      </c>
      <c r="I75" t="s">
        <v>23</v>
      </c>
      <c r="J75" t="n">
        <v>2.0</v>
      </c>
      <c r="K75" t="n">
        <f>SUM(M75:INDEX(M75:XFD75,1,M3))</f>
        <v>0.0</v>
      </c>
      <c r="L75" s="28"/>
    </row>
    <row r="76">
      <c r="A76" t="s">
        <v>369</v>
      </c>
      <c r="B76" t="s">
        <v>370</v>
      </c>
      <c r="C76" t="s">
        <v>371</v>
      </c>
      <c r="D76" t="s">
        <v>372</v>
      </c>
      <c r="E76" t="s">
        <v>373</v>
      </c>
      <c r="F76" t="s">
        <v>21</v>
      </c>
      <c r="G76" t="s">
        <v>22</v>
      </c>
      <c r="H76" t="s">
        <v>23</v>
      </c>
      <c r="I76" t="s">
        <v>23</v>
      </c>
      <c r="J76" t="n">
        <v>2.0</v>
      </c>
      <c r="K76" t="n">
        <f>SUM(M76:INDEX(M76:XFD76,1,M3))</f>
        <v>0.0</v>
      </c>
      <c r="L76" s="28"/>
    </row>
    <row r="77">
      <c r="A77" t="s">
        <v>374</v>
      </c>
      <c r="B77" t="s">
        <v>375</v>
      </c>
      <c r="C77" t="s">
        <v>376</v>
      </c>
      <c r="D77" t="s">
        <v>377</v>
      </c>
      <c r="E77" t="s">
        <v>378</v>
      </c>
      <c r="F77" t="s">
        <v>21</v>
      </c>
      <c r="G77" t="s">
        <v>22</v>
      </c>
      <c r="H77" t="s">
        <v>23</v>
      </c>
      <c r="I77" t="s">
        <v>23</v>
      </c>
      <c r="J77" t="n">
        <v>6.0</v>
      </c>
      <c r="K77" t="n">
        <f>SUM(M77:INDEX(M77:XFD77,1,M3))</f>
        <v>0.0</v>
      </c>
      <c r="L77" s="28"/>
    </row>
    <row r="78">
      <c r="A78" t="s">
        <v>379</v>
      </c>
      <c r="B78" t="s">
        <v>380</v>
      </c>
      <c r="C78" t="s">
        <v>381</v>
      </c>
      <c r="D78" t="s">
        <v>382</v>
      </c>
      <c r="E78" t="s">
        <v>383</v>
      </c>
      <c r="F78" t="s">
        <v>21</v>
      </c>
      <c r="G78" t="s">
        <v>22</v>
      </c>
      <c r="H78" t="s">
        <v>23</v>
      </c>
      <c r="I78" t="s">
        <v>23</v>
      </c>
      <c r="J78" t="n">
        <v>2.0</v>
      </c>
      <c r="K78" t="n">
        <f>SUM(M78:INDEX(M78:XFD78,1,M3))</f>
        <v>0.0</v>
      </c>
      <c r="L78" s="28"/>
    </row>
    <row r="79">
      <c r="A79" t="s">
        <v>384</v>
      </c>
      <c r="B79" t="s">
        <v>385</v>
      </c>
      <c r="C79" t="s">
        <v>386</v>
      </c>
      <c r="D79" t="s">
        <v>387</v>
      </c>
      <c r="E79" t="s">
        <v>388</v>
      </c>
      <c r="F79" t="s">
        <v>21</v>
      </c>
      <c r="G79" t="s">
        <v>22</v>
      </c>
      <c r="H79" t="s">
        <v>23</v>
      </c>
      <c r="I79" t="s">
        <v>23</v>
      </c>
      <c r="J79" t="n">
        <v>5.0</v>
      </c>
      <c r="K79" t="n">
        <f>SUM(M79:INDEX(M79:XFD79,1,M3))</f>
        <v>0.0</v>
      </c>
      <c r="L79" s="28"/>
    </row>
    <row r="80">
      <c r="A80" t="s">
        <v>389</v>
      </c>
      <c r="B80" t="s">
        <v>390</v>
      </c>
      <c r="C80" t="s">
        <v>391</v>
      </c>
      <c r="D80" t="s">
        <v>392</v>
      </c>
      <c r="E80" t="s">
        <v>393</v>
      </c>
      <c r="F80" t="s">
        <v>21</v>
      </c>
      <c r="G80" t="s">
        <v>22</v>
      </c>
      <c r="H80" t="s">
        <v>23</v>
      </c>
      <c r="I80" t="s">
        <v>23</v>
      </c>
      <c r="J80" t="n">
        <v>1.0</v>
      </c>
      <c r="K80" t="n">
        <f>SUM(M80:INDEX(M80:XFD80,1,M3))</f>
        <v>0.0</v>
      </c>
      <c r="L80" s="28"/>
    </row>
    <row r="81">
      <c r="A81" t="s">
        <v>394</v>
      </c>
      <c r="B81" t="s">
        <v>395</v>
      </c>
      <c r="C81" t="s">
        <v>396</v>
      </c>
      <c r="D81" t="s">
        <v>397</v>
      </c>
      <c r="E81" t="s">
        <v>398</v>
      </c>
      <c r="F81" t="s">
        <v>21</v>
      </c>
      <c r="G81" t="s">
        <v>22</v>
      </c>
      <c r="H81" t="s">
        <v>23</v>
      </c>
      <c r="I81" t="s">
        <v>23</v>
      </c>
      <c r="J81" t="n">
        <v>1.0</v>
      </c>
      <c r="K81" t="n">
        <f>SUM(M81:INDEX(M81:XFD81,1,M3))</f>
        <v>0.0</v>
      </c>
      <c r="L81" s="28"/>
    </row>
    <row r="82">
      <c r="A82" t="s">
        <v>399</v>
      </c>
      <c r="B82" t="s">
        <v>400</v>
      </c>
      <c r="C82" t="s">
        <v>401</v>
      </c>
      <c r="D82" t="s">
        <v>402</v>
      </c>
      <c r="E82" t="s">
        <v>403</v>
      </c>
      <c r="F82" t="s">
        <v>21</v>
      </c>
      <c r="G82" t="s">
        <v>22</v>
      </c>
      <c r="H82" t="s">
        <v>23</v>
      </c>
      <c r="I82" t="s">
        <v>23</v>
      </c>
      <c r="J82" t="n">
        <v>10.0</v>
      </c>
      <c r="K82" t="n">
        <f>SUM(M82:INDEX(M82:XFD82,1,M3))</f>
        <v>0.0</v>
      </c>
      <c r="L82" s="28"/>
    </row>
    <row r="83">
      <c r="A83" t="s">
        <v>404</v>
      </c>
      <c r="B83" t="s">
        <v>405</v>
      </c>
      <c r="C83" t="s">
        <v>406</v>
      </c>
      <c r="D83" t="s">
        <v>407</v>
      </c>
      <c r="E83" t="s">
        <v>408</v>
      </c>
      <c r="F83" t="s">
        <v>21</v>
      </c>
      <c r="G83" t="s">
        <v>22</v>
      </c>
      <c r="H83" t="s">
        <v>23</v>
      </c>
      <c r="I83" t="s">
        <v>23</v>
      </c>
      <c r="J83" t="n">
        <v>8.0</v>
      </c>
      <c r="K83" t="n">
        <f>SUM(M83:INDEX(M83:XFD83,1,M3))</f>
        <v>0.0</v>
      </c>
      <c r="L83" s="28"/>
    </row>
    <row r="84">
      <c r="A84" t="s">
        <v>409</v>
      </c>
      <c r="B84" t="s">
        <v>410</v>
      </c>
      <c r="C84" t="s">
        <v>411</v>
      </c>
      <c r="D84" t="s">
        <v>412</v>
      </c>
      <c r="E84" t="s">
        <v>413</v>
      </c>
      <c r="F84" t="s">
        <v>21</v>
      </c>
      <c r="G84" t="s">
        <v>22</v>
      </c>
      <c r="H84" t="s">
        <v>23</v>
      </c>
      <c r="I84" t="s">
        <v>23</v>
      </c>
      <c r="J84" t="n">
        <v>3.0</v>
      </c>
      <c r="K84" t="n">
        <f>SUM(M84:INDEX(M84:XFD84,1,M3))</f>
        <v>0.0</v>
      </c>
      <c r="L84" s="28"/>
    </row>
    <row r="85">
      <c r="A85" t="s">
        <v>414</v>
      </c>
      <c r="B85" t="s">
        <v>415</v>
      </c>
      <c r="C85" t="s">
        <v>416</v>
      </c>
      <c r="D85" t="s">
        <v>417</v>
      </c>
      <c r="E85" t="s">
        <v>418</v>
      </c>
      <c r="F85" t="s">
        <v>21</v>
      </c>
      <c r="G85" t="s">
        <v>22</v>
      </c>
      <c r="H85" t="s">
        <v>23</v>
      </c>
      <c r="I85" t="s">
        <v>23</v>
      </c>
      <c r="J85" t="n">
        <v>7.0</v>
      </c>
      <c r="K85" t="n">
        <f>SUM(M85:INDEX(M85:XFD85,1,M3))</f>
        <v>0.0</v>
      </c>
      <c r="L85" s="28"/>
    </row>
    <row r="86">
      <c r="A86" t="s">
        <v>419</v>
      </c>
      <c r="B86" t="s">
        <v>420</v>
      </c>
      <c r="C86" t="s">
        <v>421</v>
      </c>
      <c r="D86" t="s">
        <v>422</v>
      </c>
      <c r="E86" t="s">
        <v>423</v>
      </c>
      <c r="F86" t="s">
        <v>21</v>
      </c>
      <c r="G86" t="s">
        <v>22</v>
      </c>
      <c r="H86" t="s">
        <v>23</v>
      </c>
      <c r="I86" t="s">
        <v>23</v>
      </c>
      <c r="J86" t="n">
        <v>12.0</v>
      </c>
      <c r="K86" t="n">
        <f>SUM(M86:INDEX(M86:XFD86,1,M3))</f>
        <v>0.0</v>
      </c>
      <c r="L86" s="28"/>
    </row>
    <row r="87">
      <c r="A87" t="s">
        <v>424</v>
      </c>
      <c r="B87" t="s">
        <v>425</v>
      </c>
      <c r="C87" t="s">
        <v>426</v>
      </c>
      <c r="D87" t="s">
        <v>427</v>
      </c>
      <c r="E87" t="s">
        <v>428</v>
      </c>
      <c r="F87" t="s">
        <v>21</v>
      </c>
      <c r="G87" t="s">
        <v>22</v>
      </c>
      <c r="H87" t="s">
        <v>23</v>
      </c>
      <c r="I87" t="s">
        <v>23</v>
      </c>
      <c r="J87" t="n">
        <v>1.0</v>
      </c>
      <c r="K87" t="n">
        <f>SUM(M87:INDEX(M87:XFD87,1,M3))</f>
        <v>0.0</v>
      </c>
      <c r="L87" s="28"/>
    </row>
    <row r="88">
      <c r="A88" t="s">
        <v>429</v>
      </c>
      <c r="B88" t="s">
        <v>430</v>
      </c>
      <c r="C88" t="s">
        <v>431</v>
      </c>
      <c r="D88" t="s">
        <v>432</v>
      </c>
      <c r="E88" t="s">
        <v>433</v>
      </c>
      <c r="F88" t="s">
        <v>21</v>
      </c>
      <c r="G88" t="s">
        <v>22</v>
      </c>
      <c r="H88" t="s">
        <v>23</v>
      </c>
      <c r="I88" t="s">
        <v>23</v>
      </c>
      <c r="J88" t="n">
        <v>10.0</v>
      </c>
      <c r="K88" t="n">
        <f>SUM(M88:INDEX(M88:XFD88,1,M3))</f>
        <v>0.0</v>
      </c>
      <c r="L88" s="28"/>
    </row>
    <row r="89">
      <c r="A89" t="s">
        <v>434</v>
      </c>
      <c r="B89" t="s">
        <v>435</v>
      </c>
      <c r="C89" t="s">
        <v>436</v>
      </c>
      <c r="D89" t="s">
        <v>437</v>
      </c>
      <c r="E89" t="s">
        <v>438</v>
      </c>
      <c r="F89" t="s">
        <v>21</v>
      </c>
      <c r="G89" t="s">
        <v>22</v>
      </c>
      <c r="H89" t="s">
        <v>23</v>
      </c>
      <c r="I89" t="s">
        <v>23</v>
      </c>
      <c r="J89" t="n">
        <v>4.0</v>
      </c>
      <c r="K89" t="n">
        <f>SUM(M89:INDEX(M89:XFD89,1,M3))</f>
        <v>0.0</v>
      </c>
      <c r="L89" s="28"/>
    </row>
    <row r="90">
      <c r="A90" t="s">
        <v>439</v>
      </c>
      <c r="B90" t="s">
        <v>440</v>
      </c>
      <c r="C90" t="s">
        <v>441</v>
      </c>
      <c r="D90" t="s">
        <v>442</v>
      </c>
      <c r="E90" t="s">
        <v>443</v>
      </c>
      <c r="F90" t="s">
        <v>21</v>
      </c>
      <c r="G90" t="s">
        <v>22</v>
      </c>
      <c r="H90" t="s">
        <v>23</v>
      </c>
      <c r="I90" t="s">
        <v>23</v>
      </c>
      <c r="J90" t="n">
        <v>2.0</v>
      </c>
      <c r="K90" t="n">
        <f>SUM(M90:INDEX(M90:XFD90,1,M3))</f>
        <v>0.0</v>
      </c>
      <c r="L90" s="28"/>
    </row>
    <row r="91" ht="8.0" customHeight="true">
      <c r="A91" s="28"/>
      <c r="B91" s="28"/>
      <c r="C91" s="28"/>
      <c r="D91" s="28"/>
      <c r="E91" s="28"/>
      <c r="F91" s="28"/>
      <c r="G91" s="28"/>
      <c r="H91" s="28"/>
      <c r="I91" s="28"/>
      <c r="J91" s="28"/>
      <c r="K91" s="28"/>
      <c r="L91" s="28"/>
      <c r="M91" s="28"/>
      <c r="N91" s="28"/>
      <c r="O91" s="28"/>
      <c r="P91" s="28"/>
      <c r="Q91" s="28"/>
      <c r="R91" s="28"/>
      <c r="S91" s="28"/>
      <c r="T91" s="28"/>
      <c r="U91" s="28"/>
      <c r="V91" s="28"/>
      <c r="W91" s="28"/>
      <c r="X91" s="28"/>
      <c r="Y91" s="28"/>
      <c r="Z91" s="28"/>
      <c r="AA91" s="28"/>
      <c r="AB91" s="28"/>
      <c r="AC91" s="28"/>
      <c r="AD91" s="28"/>
      <c r="AE91" s="28"/>
      <c r="AF91" s="28"/>
      <c r="AG91" s="28"/>
      <c r="AH91" s="28"/>
      <c r="AI91" s="28"/>
      <c r="AJ91" s="28"/>
      <c r="AK91" s="28"/>
    </row>
    <row r="92">
      <c r="A92" t="s" s="32">
        <v>444</v>
      </c>
      <c r="B92" s="33"/>
      <c r="C92" s="34"/>
      <c r="D92" s="35"/>
      <c r="E92" s="36"/>
      <c r="F92" s="37"/>
      <c r="G92" s="38"/>
      <c r="H92" s="39"/>
      <c r="I92" s="40"/>
      <c r="J92" s="41"/>
      <c r="K92" s="42"/>
      <c r="L92" s="43"/>
      <c r="M92" t="n" s="44">
        <f>IF(M3&gt;=1,"P1 - B1","")</f>
        <v>0.0</v>
      </c>
      <c r="N92" t="n" s="45">
        <f>IF(M3&gt;=2,"P1 - B2","")</f>
        <v>0.0</v>
      </c>
      <c r="O92" t="n" s="46">
        <f>IF(M3&gt;=3,"P1 - B3","")</f>
        <v>0.0</v>
      </c>
      <c r="P92" t="n" s="47">
        <f>IF(M3&gt;=4,"P1 - B4","")</f>
        <v>0.0</v>
      </c>
      <c r="Q92" t="n" s="48">
        <f>IF(M3&gt;=5,"P1 - B5","")</f>
        <v>0.0</v>
      </c>
      <c r="R92" t="n" s="49">
        <f>IF(M3&gt;=6,"P1 - B6","")</f>
        <v>0.0</v>
      </c>
      <c r="S92" t="n" s="50">
        <f>IF(M3&gt;=7,"P1 - B7","")</f>
        <v>0.0</v>
      </c>
      <c r="T92" t="n" s="51">
        <f>IF(M3&gt;=8,"P1 - B8","")</f>
        <v>0.0</v>
      </c>
      <c r="U92" t="n" s="52">
        <f>IF(M3&gt;=9,"P1 - B9","")</f>
        <v>0.0</v>
      </c>
      <c r="V92" t="n" s="53">
        <f>IF(M3&gt;=10,"P1 - B10","")</f>
        <v>0.0</v>
      </c>
      <c r="W92" t="n" s="54">
        <f>IF(M3&gt;=11,"P1 - B11","")</f>
        <v>0.0</v>
      </c>
      <c r="X92" t="n" s="55">
        <f>IF(M3&gt;=12,"P1 - B12","")</f>
        <v>0.0</v>
      </c>
      <c r="Y92" t="n" s="56">
        <f>IF(M3&gt;=13,"P1 - B13","")</f>
        <v>0.0</v>
      </c>
      <c r="Z92" t="n" s="57">
        <f>IF(M3&gt;=14,"P1 - B14","")</f>
        <v>0.0</v>
      </c>
      <c r="AA92" t="n" s="58">
        <f>IF(M3&gt;=15,"P1 - B15","")</f>
        <v>0.0</v>
      </c>
      <c r="AB92" t="n" s="59">
        <f>IF(M3&gt;=16,"P1 - B16","")</f>
        <v>0.0</v>
      </c>
      <c r="AC92" t="n" s="60">
        <f>IF(M3&gt;=17,"P1 - B17","")</f>
        <v>0.0</v>
      </c>
      <c r="AD92" t="n" s="61">
        <f>IF(M3&gt;=18,"P1 - B18","")</f>
        <v>0.0</v>
      </c>
      <c r="AE92" t="n" s="62">
        <f>IF(M3&gt;=19,"P1 - B19","")</f>
        <v>0.0</v>
      </c>
      <c r="AF92" t="n" s="63">
        <f>IF(M3&gt;=20,"P1 - B20","")</f>
        <v>0.0</v>
      </c>
      <c r="AG92" t="n" s="64">
        <f>IF(M3&gt;=21,"P1 - B21","")</f>
        <v>0.0</v>
      </c>
      <c r="AH92" t="n" s="65">
        <f>IF(M3&gt;=22,"P1 - B22","")</f>
        <v>0.0</v>
      </c>
      <c r="AI92" t="n" s="66">
        <f>IF(M3&gt;=23,"P1 - B23","")</f>
        <v>0.0</v>
      </c>
      <c r="AJ92" t="n" s="67">
        <f>IF(M3&gt;=24,"P1 - B24","")</f>
        <v>0.0</v>
      </c>
      <c r="AK92" t="n" s="68">
        <f>IF(M3&gt;=25,"P1 - B25","")</f>
        <v>0.0</v>
      </c>
    </row>
    <row r="93">
      <c r="A93" t="s" s="70">
        <v>445</v>
      </c>
      <c r="B93" s="71"/>
      <c r="C93" s="72"/>
      <c r="D93" s="73"/>
      <c r="E93" s="74"/>
      <c r="F93" s="75"/>
      <c r="G93" s="76"/>
      <c r="H93" s="77"/>
      <c r="I93" s="78"/>
      <c r="J93" s="79"/>
      <c r="K93" s="80"/>
      <c r="L93" s="81"/>
    </row>
    <row r="94">
      <c r="A94" t="s" s="83">
        <v>446</v>
      </c>
      <c r="B94" s="84"/>
      <c r="C94" s="85"/>
      <c r="D94" s="86"/>
      <c r="E94" s="87"/>
      <c r="F94" s="88"/>
      <c r="G94" s="89"/>
      <c r="H94" s="90"/>
      <c r="I94" s="91"/>
      <c r="J94" s="92"/>
      <c r="K94" s="93"/>
      <c r="L94" s="94"/>
    </row>
    <row r="95">
      <c r="A95" t="s" s="96">
        <v>447</v>
      </c>
      <c r="B95" s="97"/>
      <c r="C95" s="98"/>
      <c r="D95" s="99"/>
      <c r="E95" s="100"/>
      <c r="F95" s="101"/>
      <c r="G95" s="102"/>
      <c r="H95" s="103"/>
      <c r="I95" s="104"/>
      <c r="J95" s="105"/>
      <c r="K95" s="106"/>
      <c r="L95" s="107"/>
    </row>
    <row r="96">
      <c r="A96" t="s" s="109">
        <v>448</v>
      </c>
      <c r="B96" s="110"/>
      <c r="C96" s="111"/>
      <c r="D96" s="112"/>
      <c r="E96" s="113"/>
      <c r="F96" s="114"/>
      <c r="G96" s="115"/>
      <c r="H96" s="116"/>
      <c r="I96" s="117"/>
      <c r="J96" s="118"/>
      <c r="K96" s="119"/>
      <c r="L96" s="120"/>
    </row>
    <row r="97" ht="8.0" customHeight="true">
      <c r="A97" s="28"/>
      <c r="B97" s="28"/>
      <c r="C97" s="28"/>
      <c r="D97" s="28"/>
      <c r="E97" s="28"/>
      <c r="F97" s="28"/>
      <c r="G97" s="28"/>
      <c r="H97" s="28"/>
      <c r="I97" s="28"/>
      <c r="J97" s="28"/>
      <c r="K97" s="28"/>
      <c r="L97" s="28"/>
      <c r="M97" s="28"/>
      <c r="N97" s="28"/>
      <c r="O97" s="28"/>
      <c r="P97" s="28"/>
      <c r="Q97" s="28"/>
      <c r="R97" s="28"/>
      <c r="S97" s="28"/>
      <c r="T97" s="28"/>
      <c r="U97" s="28"/>
      <c r="V97" s="28"/>
      <c r="W97" s="28"/>
      <c r="X97" s="28"/>
      <c r="Y97" s="28"/>
      <c r="Z97" s="28"/>
      <c r="AA97" s="28"/>
      <c r="AB97" s="28"/>
      <c r="AC97" s="28"/>
      <c r="AD97" s="28"/>
      <c r="AE97" s="28"/>
      <c r="AF97" s="28"/>
      <c r="AG97" s="28"/>
      <c r="AH97" s="28"/>
      <c r="AI97" s="28"/>
      <c r="AJ97" s="28"/>
      <c r="AK97" s="28"/>
    </row>
    <row r="98"/>
  </sheetData>
  <sheetProtection sheet="true" password="DFB5" selectLockedCells="false" selectUnlockedCells="false" formatCells="false" formatColumns="false" formatRows="false" insertColumns="true" insertRows="true" insertHyperlinks="true" deleteColumns="true" deleteRows="true" sort="true" autoFilter="true" pivotTables="true" objects="true" scenarios="true"/>
  <mergeCells count="12">
    <mergeCell ref="A1:L1"/>
    <mergeCell ref="A2:B2"/>
    <mergeCell ref="A3:C3"/>
    <mergeCell ref="I3:L3"/>
    <mergeCell ref="A4:L4"/>
    <mergeCell ref="A91:AK91"/>
    <mergeCell ref="A92:L92"/>
    <mergeCell ref="A93:L93"/>
    <mergeCell ref="A94:L94"/>
    <mergeCell ref="A95:L95"/>
    <mergeCell ref="A96:L96"/>
    <mergeCell ref="A97:AK97"/>
  </mergeCells>
  <conditionalFormatting sqref="K6">
    <cfRule type="expression" dxfId="0" priority="1">
      <formula>OR((J6 &lt;&gt; K6), (INT(J6) &lt;&gt; J6))</formula>
    </cfRule>
  </conditionalFormatting>
  <conditionalFormatting sqref="K7">
    <cfRule type="expression" dxfId="1" priority="2">
      <formula>OR((J7 &lt;&gt; K7), (INT(J7) &lt;&gt; J7))</formula>
    </cfRule>
  </conditionalFormatting>
  <conditionalFormatting sqref="K8">
    <cfRule type="expression" dxfId="2" priority="3">
      <formula>OR((J8 &lt;&gt; K8), (INT(J8) &lt;&gt; J8))</formula>
    </cfRule>
  </conditionalFormatting>
  <conditionalFormatting sqref="K9">
    <cfRule type="expression" dxfId="3" priority="4">
      <formula>OR((J9 &lt;&gt; K9), (INT(J9) &lt;&gt; J9))</formula>
    </cfRule>
  </conditionalFormatting>
  <conditionalFormatting sqref="K10">
    <cfRule type="expression" dxfId="4" priority="5">
      <formula>OR((J10 &lt;&gt; K10), (INT(J10) &lt;&gt; J10))</formula>
    </cfRule>
  </conditionalFormatting>
  <conditionalFormatting sqref="K11">
    <cfRule type="expression" dxfId="5" priority="6">
      <formula>OR((J11 &lt;&gt; K11), (INT(J11) &lt;&gt; J11))</formula>
    </cfRule>
  </conditionalFormatting>
  <conditionalFormatting sqref="K12">
    <cfRule type="expression" dxfId="6" priority="7">
      <formula>OR((J12 &lt;&gt; K12), (INT(J12) &lt;&gt; J12))</formula>
    </cfRule>
  </conditionalFormatting>
  <conditionalFormatting sqref="K13">
    <cfRule type="expression" dxfId="7" priority="8">
      <formula>OR((J13 &lt;&gt; K13), (INT(J13) &lt;&gt; J13))</formula>
    </cfRule>
  </conditionalFormatting>
  <conditionalFormatting sqref="K14">
    <cfRule type="expression" dxfId="8" priority="9">
      <formula>OR((J14 &lt;&gt; K14), (INT(J14) &lt;&gt; J14))</formula>
    </cfRule>
  </conditionalFormatting>
  <conditionalFormatting sqref="K15">
    <cfRule type="expression" dxfId="9" priority="10">
      <formula>OR((J15 &lt;&gt; K15), (INT(J15) &lt;&gt; J15))</formula>
    </cfRule>
  </conditionalFormatting>
  <conditionalFormatting sqref="K16">
    <cfRule type="expression" dxfId="10" priority="11">
      <formula>OR((J16 &lt;&gt; K16), (INT(J16) &lt;&gt; J16))</formula>
    </cfRule>
  </conditionalFormatting>
  <conditionalFormatting sqref="K17">
    <cfRule type="expression" dxfId="11" priority="12">
      <formula>OR((J17 &lt;&gt; K17), (INT(J17) &lt;&gt; J17))</formula>
    </cfRule>
  </conditionalFormatting>
  <conditionalFormatting sqref="K18">
    <cfRule type="expression" dxfId="12" priority="13">
      <formula>OR((J18 &lt;&gt; K18), (INT(J18) &lt;&gt; J18))</formula>
    </cfRule>
  </conditionalFormatting>
  <conditionalFormatting sqref="K19">
    <cfRule type="expression" dxfId="13" priority="14">
      <formula>OR((J19 &lt;&gt; K19), (INT(J19) &lt;&gt; J19))</formula>
    </cfRule>
  </conditionalFormatting>
  <conditionalFormatting sqref="K20">
    <cfRule type="expression" dxfId="14" priority="15">
      <formula>OR((J20 &lt;&gt; K20), (INT(J20) &lt;&gt; J20))</formula>
    </cfRule>
  </conditionalFormatting>
  <conditionalFormatting sqref="K21">
    <cfRule type="expression" dxfId="15" priority="16">
      <formula>OR((J21 &lt;&gt; K21), (INT(J21) &lt;&gt; J21))</formula>
    </cfRule>
  </conditionalFormatting>
  <conditionalFormatting sqref="K22">
    <cfRule type="expression" dxfId="16" priority="17">
      <formula>OR((J22 &lt;&gt; K22), (INT(J22) &lt;&gt; J22))</formula>
    </cfRule>
  </conditionalFormatting>
  <conditionalFormatting sqref="K23">
    <cfRule type="expression" dxfId="17" priority="18">
      <formula>OR((J23 &lt;&gt; K23), (INT(J23) &lt;&gt; J23))</formula>
    </cfRule>
  </conditionalFormatting>
  <conditionalFormatting sqref="K24">
    <cfRule type="expression" dxfId="18" priority="19">
      <formula>OR((J24 &lt;&gt; K24), (INT(J24) &lt;&gt; J24))</formula>
    </cfRule>
  </conditionalFormatting>
  <conditionalFormatting sqref="K25">
    <cfRule type="expression" dxfId="19" priority="20">
      <formula>OR((J25 &lt;&gt; K25), (INT(J25) &lt;&gt; J25))</formula>
    </cfRule>
  </conditionalFormatting>
  <conditionalFormatting sqref="K26">
    <cfRule type="expression" dxfId="20" priority="21">
      <formula>OR((J26 &lt;&gt; K26), (INT(J26) &lt;&gt; J26))</formula>
    </cfRule>
  </conditionalFormatting>
  <conditionalFormatting sqref="K27">
    <cfRule type="expression" dxfId="21" priority="22">
      <formula>OR((J27 &lt;&gt; K27), (INT(J27) &lt;&gt; J27))</formula>
    </cfRule>
  </conditionalFormatting>
  <conditionalFormatting sqref="K28">
    <cfRule type="expression" dxfId="22" priority="23">
      <formula>OR((J28 &lt;&gt; K28), (INT(J28) &lt;&gt; J28))</formula>
    </cfRule>
  </conditionalFormatting>
  <conditionalFormatting sqref="K29">
    <cfRule type="expression" dxfId="23" priority="24">
      <formula>OR((J29 &lt;&gt; K29), (INT(J29) &lt;&gt; J29))</formula>
    </cfRule>
  </conditionalFormatting>
  <conditionalFormatting sqref="K30">
    <cfRule type="expression" dxfId="24" priority="25">
      <formula>OR((J30 &lt;&gt; K30), (INT(J30) &lt;&gt; J30))</formula>
    </cfRule>
  </conditionalFormatting>
  <conditionalFormatting sqref="K31">
    <cfRule type="expression" dxfId="25" priority="26">
      <formula>OR((J31 &lt;&gt; K31), (INT(J31) &lt;&gt; J31))</formula>
    </cfRule>
  </conditionalFormatting>
  <conditionalFormatting sqref="K32">
    <cfRule type="expression" dxfId="26" priority="27">
      <formula>OR((J32 &lt;&gt; K32), (INT(J32) &lt;&gt; J32))</formula>
    </cfRule>
  </conditionalFormatting>
  <conditionalFormatting sqref="K33">
    <cfRule type="expression" dxfId="27" priority="28">
      <formula>OR((J33 &lt;&gt; K33), (INT(J33) &lt;&gt; J33))</formula>
    </cfRule>
  </conditionalFormatting>
  <conditionalFormatting sqref="K34">
    <cfRule type="expression" dxfId="28" priority="29">
      <formula>OR((J34 &lt;&gt; K34), (INT(J34) &lt;&gt; J34))</formula>
    </cfRule>
  </conditionalFormatting>
  <conditionalFormatting sqref="K35">
    <cfRule type="expression" dxfId="29" priority="30">
      <formula>OR((J35 &lt;&gt; K35), (INT(J35) &lt;&gt; J35))</formula>
    </cfRule>
  </conditionalFormatting>
  <conditionalFormatting sqref="K36">
    <cfRule type="expression" dxfId="30" priority="31">
      <formula>OR((J36 &lt;&gt; K36), (INT(J36) &lt;&gt; J36))</formula>
    </cfRule>
  </conditionalFormatting>
  <conditionalFormatting sqref="K37">
    <cfRule type="expression" dxfId="31" priority="32">
      <formula>OR((J37 &lt;&gt; K37), (INT(J37) &lt;&gt; J37))</formula>
    </cfRule>
  </conditionalFormatting>
  <conditionalFormatting sqref="K38">
    <cfRule type="expression" dxfId="32" priority="33">
      <formula>OR((J38 &lt;&gt; K38), (INT(J38) &lt;&gt; J38))</formula>
    </cfRule>
  </conditionalFormatting>
  <conditionalFormatting sqref="K39">
    <cfRule type="expression" dxfId="33" priority="34">
      <formula>OR((J39 &lt;&gt; K39), (INT(J39) &lt;&gt; J39))</formula>
    </cfRule>
  </conditionalFormatting>
  <conditionalFormatting sqref="K40">
    <cfRule type="expression" dxfId="34" priority="35">
      <formula>OR((J40 &lt;&gt; K40), (INT(J40) &lt;&gt; J40))</formula>
    </cfRule>
  </conditionalFormatting>
  <conditionalFormatting sqref="K41">
    <cfRule type="expression" dxfId="35" priority="36">
      <formula>OR((J41 &lt;&gt; K41), (INT(J41) &lt;&gt; J41))</formula>
    </cfRule>
  </conditionalFormatting>
  <conditionalFormatting sqref="K42">
    <cfRule type="expression" dxfId="36" priority="37">
      <formula>OR((J42 &lt;&gt; K42), (INT(J42) &lt;&gt; J42))</formula>
    </cfRule>
  </conditionalFormatting>
  <conditionalFormatting sqref="K43">
    <cfRule type="expression" dxfId="37" priority="38">
      <formula>OR((J43 &lt;&gt; K43), (INT(J43) &lt;&gt; J43))</formula>
    </cfRule>
  </conditionalFormatting>
  <conditionalFormatting sqref="K44">
    <cfRule type="expression" dxfId="38" priority="39">
      <formula>OR((J44 &lt;&gt; K44), (INT(J44) &lt;&gt; J44))</formula>
    </cfRule>
  </conditionalFormatting>
  <conditionalFormatting sqref="K45">
    <cfRule type="expression" dxfId="39" priority="40">
      <formula>OR((J45 &lt;&gt; K45), (INT(J45) &lt;&gt; J45))</formula>
    </cfRule>
  </conditionalFormatting>
  <conditionalFormatting sqref="K46">
    <cfRule type="expression" dxfId="40" priority="41">
      <formula>OR((J46 &lt;&gt; K46), (INT(J46) &lt;&gt; J46))</formula>
    </cfRule>
  </conditionalFormatting>
  <conditionalFormatting sqref="K47">
    <cfRule type="expression" dxfId="41" priority="42">
      <formula>OR((J47 &lt;&gt; K47), (INT(J47) &lt;&gt; J47))</formula>
    </cfRule>
  </conditionalFormatting>
  <conditionalFormatting sqref="K48">
    <cfRule type="expression" dxfId="42" priority="43">
      <formula>OR((J48 &lt;&gt; K48), (INT(J48) &lt;&gt; J48))</formula>
    </cfRule>
  </conditionalFormatting>
  <conditionalFormatting sqref="K49">
    <cfRule type="expression" dxfId="43" priority="44">
      <formula>OR((J49 &lt;&gt; K49), (INT(J49) &lt;&gt; J49))</formula>
    </cfRule>
  </conditionalFormatting>
  <conditionalFormatting sqref="K50">
    <cfRule type="expression" dxfId="44" priority="45">
      <formula>OR((J50 &lt;&gt; K50), (INT(J50) &lt;&gt; J50))</formula>
    </cfRule>
  </conditionalFormatting>
  <conditionalFormatting sqref="K51">
    <cfRule type="expression" dxfId="45" priority="46">
      <formula>OR((J51 &lt;&gt; K51), (INT(J51) &lt;&gt; J51))</formula>
    </cfRule>
  </conditionalFormatting>
  <conditionalFormatting sqref="K52">
    <cfRule type="expression" dxfId="46" priority="47">
      <formula>OR((J52 &lt;&gt; K52), (INT(J52) &lt;&gt; J52))</formula>
    </cfRule>
  </conditionalFormatting>
  <conditionalFormatting sqref="K53">
    <cfRule type="expression" dxfId="47" priority="48">
      <formula>OR((J53 &lt;&gt; K53), (INT(J53) &lt;&gt; J53))</formula>
    </cfRule>
  </conditionalFormatting>
  <conditionalFormatting sqref="K54">
    <cfRule type="expression" dxfId="48" priority="49">
      <formula>OR((J54 &lt;&gt; K54), (INT(J54) &lt;&gt; J54))</formula>
    </cfRule>
  </conditionalFormatting>
  <conditionalFormatting sqref="K55">
    <cfRule type="expression" dxfId="49" priority="50">
      <formula>OR((J55 &lt;&gt; K55), (INT(J55) &lt;&gt; J55))</formula>
    </cfRule>
  </conditionalFormatting>
  <conditionalFormatting sqref="K56">
    <cfRule type="expression" dxfId="50" priority="51">
      <formula>OR((J56 &lt;&gt; K56), (INT(J56) &lt;&gt; J56))</formula>
    </cfRule>
  </conditionalFormatting>
  <conditionalFormatting sqref="K57">
    <cfRule type="expression" dxfId="51" priority="52">
      <formula>OR((J57 &lt;&gt; K57), (INT(J57) &lt;&gt; J57))</formula>
    </cfRule>
  </conditionalFormatting>
  <conditionalFormatting sqref="K58">
    <cfRule type="expression" dxfId="52" priority="53">
      <formula>OR((J58 &lt;&gt; K58), (INT(J58) &lt;&gt; J58))</formula>
    </cfRule>
  </conditionalFormatting>
  <conditionalFormatting sqref="K59">
    <cfRule type="expression" dxfId="53" priority="54">
      <formula>OR((J59 &lt;&gt; K59), (INT(J59) &lt;&gt; J59))</formula>
    </cfRule>
  </conditionalFormatting>
  <conditionalFormatting sqref="K60">
    <cfRule type="expression" dxfId="54" priority="55">
      <formula>OR((J60 &lt;&gt; K60), (INT(J60) &lt;&gt; J60))</formula>
    </cfRule>
  </conditionalFormatting>
  <conditionalFormatting sqref="K61">
    <cfRule type="expression" dxfId="55" priority="56">
      <formula>OR((J61 &lt;&gt; K61), (INT(J61) &lt;&gt; J61))</formula>
    </cfRule>
  </conditionalFormatting>
  <conditionalFormatting sqref="K62">
    <cfRule type="expression" dxfId="56" priority="57">
      <formula>OR((J62 &lt;&gt; K62), (INT(J62) &lt;&gt; J62))</formula>
    </cfRule>
  </conditionalFormatting>
  <conditionalFormatting sqref="K63">
    <cfRule type="expression" dxfId="57" priority="58">
      <formula>OR((J63 &lt;&gt; K63), (INT(J63) &lt;&gt; J63))</formula>
    </cfRule>
  </conditionalFormatting>
  <conditionalFormatting sqref="K64">
    <cfRule type="expression" dxfId="58" priority="59">
      <formula>OR((J64 &lt;&gt; K64), (INT(J64) &lt;&gt; J64))</formula>
    </cfRule>
  </conditionalFormatting>
  <conditionalFormatting sqref="K65">
    <cfRule type="expression" dxfId="59" priority="60">
      <formula>OR((J65 &lt;&gt; K65), (INT(J65) &lt;&gt; J65))</formula>
    </cfRule>
  </conditionalFormatting>
  <conditionalFormatting sqref="K66">
    <cfRule type="expression" dxfId="60" priority="61">
      <formula>OR((J66 &lt;&gt; K66), (INT(J66) &lt;&gt; J66))</formula>
    </cfRule>
  </conditionalFormatting>
  <conditionalFormatting sqref="K67">
    <cfRule type="expression" dxfId="61" priority="62">
      <formula>OR((J67 &lt;&gt; K67), (INT(J67) &lt;&gt; J67))</formula>
    </cfRule>
  </conditionalFormatting>
  <conditionalFormatting sqref="K68">
    <cfRule type="expression" dxfId="62" priority="63">
      <formula>OR((J68 &lt;&gt; K68), (INT(J68) &lt;&gt; J68))</formula>
    </cfRule>
  </conditionalFormatting>
  <conditionalFormatting sqref="K69">
    <cfRule type="expression" dxfId="63" priority="64">
      <formula>OR((J69 &lt;&gt; K69), (INT(J69) &lt;&gt; J69))</formula>
    </cfRule>
  </conditionalFormatting>
  <conditionalFormatting sqref="K70">
    <cfRule type="expression" dxfId="64" priority="65">
      <formula>OR((J70 &lt;&gt; K70), (INT(J70) &lt;&gt; J70))</formula>
    </cfRule>
  </conditionalFormatting>
  <conditionalFormatting sqref="K71">
    <cfRule type="expression" dxfId="65" priority="66">
      <formula>OR((J71 &lt;&gt; K71), (INT(J71) &lt;&gt; J71))</formula>
    </cfRule>
  </conditionalFormatting>
  <conditionalFormatting sqref="K72">
    <cfRule type="expression" dxfId="66" priority="67">
      <formula>OR((J72 &lt;&gt; K72), (INT(J72) &lt;&gt; J72))</formula>
    </cfRule>
  </conditionalFormatting>
  <conditionalFormatting sqref="K73">
    <cfRule type="expression" dxfId="67" priority="68">
      <formula>OR((J73 &lt;&gt; K73), (INT(J73) &lt;&gt; J73))</formula>
    </cfRule>
  </conditionalFormatting>
  <conditionalFormatting sqref="K74">
    <cfRule type="expression" dxfId="68" priority="69">
      <formula>OR((J74 &lt;&gt; K74), (INT(J74) &lt;&gt; J74))</formula>
    </cfRule>
  </conditionalFormatting>
  <conditionalFormatting sqref="K75">
    <cfRule type="expression" dxfId="69" priority="70">
      <formula>OR((J75 &lt;&gt; K75), (INT(J75) &lt;&gt; J75))</formula>
    </cfRule>
  </conditionalFormatting>
  <conditionalFormatting sqref="K76">
    <cfRule type="expression" dxfId="70" priority="71">
      <formula>OR((J76 &lt;&gt; K76), (INT(J76) &lt;&gt; J76))</formula>
    </cfRule>
  </conditionalFormatting>
  <conditionalFormatting sqref="K77">
    <cfRule type="expression" dxfId="71" priority="72">
      <formula>OR((J77 &lt;&gt; K77), (INT(J77) &lt;&gt; J77))</formula>
    </cfRule>
  </conditionalFormatting>
  <conditionalFormatting sqref="K78">
    <cfRule type="expression" dxfId="72" priority="73">
      <formula>OR((J78 &lt;&gt; K78), (INT(J78) &lt;&gt; J78))</formula>
    </cfRule>
  </conditionalFormatting>
  <conditionalFormatting sqref="K79">
    <cfRule type="expression" dxfId="73" priority="74">
      <formula>OR((J79 &lt;&gt; K79), (INT(J79) &lt;&gt; J79))</formula>
    </cfRule>
  </conditionalFormatting>
  <conditionalFormatting sqref="K80">
    <cfRule type="expression" dxfId="74" priority="75">
      <formula>OR((J80 &lt;&gt; K80), (INT(J80) &lt;&gt; J80))</formula>
    </cfRule>
  </conditionalFormatting>
  <conditionalFormatting sqref="K81">
    <cfRule type="expression" dxfId="75" priority="76">
      <formula>OR((J81 &lt;&gt; K81), (INT(J81) &lt;&gt; J81))</formula>
    </cfRule>
  </conditionalFormatting>
  <conditionalFormatting sqref="K82">
    <cfRule type="expression" dxfId="76" priority="77">
      <formula>OR((J82 &lt;&gt; K82), (INT(J82) &lt;&gt; J82))</formula>
    </cfRule>
  </conditionalFormatting>
  <conditionalFormatting sqref="K83">
    <cfRule type="expression" dxfId="77" priority="78">
      <formula>OR((J83 &lt;&gt; K83), (INT(J83) &lt;&gt; J83))</formula>
    </cfRule>
  </conditionalFormatting>
  <conditionalFormatting sqref="K84">
    <cfRule type="expression" dxfId="78" priority="79">
      <formula>OR((J84 &lt;&gt; K84), (INT(J84) &lt;&gt; J84))</formula>
    </cfRule>
  </conditionalFormatting>
  <conditionalFormatting sqref="K85">
    <cfRule type="expression" dxfId="79" priority="80">
      <formula>OR((J85 &lt;&gt; K85), (INT(J85) &lt;&gt; J85))</formula>
    </cfRule>
  </conditionalFormatting>
  <conditionalFormatting sqref="K86">
    <cfRule type="expression" dxfId="80" priority="81">
      <formula>OR((J86 &lt;&gt; K86), (INT(J86) &lt;&gt; J86))</formula>
    </cfRule>
  </conditionalFormatting>
  <conditionalFormatting sqref="K87">
    <cfRule type="expression" dxfId="81" priority="82">
      <formula>OR((J87 &lt;&gt; K87), (INT(J87) &lt;&gt; J87))</formula>
    </cfRule>
  </conditionalFormatting>
  <conditionalFormatting sqref="K88">
    <cfRule type="expression" dxfId="82" priority="83">
      <formula>OR((J88 &lt;&gt; K88), (INT(J88) &lt;&gt; J88))</formula>
    </cfRule>
  </conditionalFormatting>
  <conditionalFormatting sqref="K89">
    <cfRule type="expression" dxfId="83" priority="84">
      <formula>OR((J89 &lt;&gt; K89), (INT(J89) &lt;&gt; J89))</formula>
    </cfRule>
  </conditionalFormatting>
  <conditionalFormatting sqref="K90">
    <cfRule type="expression" dxfId="84" priority="85">
      <formula>OR((J90 &lt;&gt; K90), (INT(J90) &lt;&gt; J90))</formula>
    </cfRule>
  </conditionalFormatting>
  <dataValidations count="3">
    <dataValidation type="whole" operator="between" sqref="M3" allowBlank="true" errorStyle="stop" showErrorMessage="true" errorTitle="Validation error" error="Enter a whole number between 1 and 25">
      <formula1>1</formula1>
      <formula2>25</formula2>
    </dataValidation>
    <dataValidation type="whole" operator="greaterThanOrEqual" sqref="M6:M91 N6:N91 O6:O91 P6:P91 Q6:Q91 R6:R91 S6:S91 T6:T91 U6:U91 V6:V91 W6:W91 X6:X91 Y6:Y91 Z6:Z91 AA6:AA91 AB6:AB91 AC6:AC91 AD6:AD91 AE6:AE91 AF6:AF91 AG6:AG91 AH6:AH91 AI6:AI91 AJ6:AJ91 AK6:AK91" allowBlank="true" errorStyle="stop" showErrorMessage="true" errorTitle="Validation error" error="Enter a whole number greater than or equal to 0">
      <formula1>0</formula1>
    </dataValidation>
    <dataValidation type="decimal" operator="greaterThan" sqref="M93:M96 N93:N96 O93:O96 P93:P96 Q93:Q96 R93:R96 S93:S96 T93:T96 U93:U96 V93:V96 W93:W96 X93:X96 Y93:Y96 Z93:Z96 AA93:AA96 AB93:AB96 AC93:AC96 AD93:AD96 AE93:AE96 AF93:AF96 AG93:AG96 AH93:AH96 AI93:AI96 AJ93:AJ96 AK93:AK96" allowBlank="true" errorStyle="stop" showErrorMessage="true" errorTitle="Validation error" error="Enter a number greater than 0">
      <formula1>0.0</formula1>
    </dataValidation>
  </dataValidations>
  <pageMargins bottom="0.75" footer="0.3" header="0.3" left="0.7" right="0.7" top="0.75"/>
</worksheet>
</file>

<file path=xl/worksheets/sheet2.xml><?xml version="1.0" encoding="utf-8"?>
<worksheet xmlns="http://schemas.openxmlformats.org/spreadsheetml/2006/main">
  <dimension ref="A1:A10"/>
  <sheetViews>
    <sheetView workbookViewId="0"/>
  </sheetViews>
  <sheetFormatPr defaultRowHeight="15.0"/>
  <cols>
    <col min="1" max="1" width="120.0" customWidth="true"/>
  </cols>
  <sheetData>
    <row r="1">
      <c r="A1" t="s" s="121">
        <v>449</v>
      </c>
    </row>
    <row r="2">
      <c r="A2" t="s" s="122">
        <v>450</v>
      </c>
    </row>
    <row r="3">
      <c r="A3" t="s" s="123">
        <v>451</v>
      </c>
    </row>
    <row r="4">
      <c r="A4" t="s" s="124">
        <v>452</v>
      </c>
    </row>
    <row r="5">
      <c r="A5" t="s" s="125">
        <v>453</v>
      </c>
    </row>
    <row r="6">
      <c r="A6" t="s" s="126">
        <v>454</v>
      </c>
    </row>
    <row r="7">
      <c r="A7" t="s" s="127">
        <v>455</v>
      </c>
    </row>
    <row r="8">
      <c r="A8" t="s" s="128">
        <v>456</v>
      </c>
    </row>
    <row r="9">
      <c r="A9" t="s" s="129">
        <v>457</v>
      </c>
    </row>
    <row r="10"/>
  </sheetData>
  <sheetProtection password="DFB5" sheet="true" scenarios="true" objects="true"/>
  <pageMargins bottom="0.75" footer="0.3" header="0.3" left="0.7" right="0.7" top="0.75"/>
</worksheet>
</file>

<file path=xl/worksheets/sheet3.xml><?xml version="1.0" encoding="utf-8"?>
<worksheet xmlns="http://schemas.openxmlformats.org/spreadsheetml/2006/main">
  <dimension ref="A1:B6"/>
  <sheetViews>
    <sheetView workbookViewId="0"/>
  </sheetViews>
  <sheetFormatPr defaultRowHeight="15.0"/>
  <cols>
    <col min="1" max="1" width="25.0" customWidth="true"/>
    <col min="2" max="2" width="25.0" customWidth="true"/>
  </cols>
  <sheetData>
    <row r="1">
      <c r="A1" t="s" s="130">
        <v>458</v>
      </c>
      <c r="B1" t="s" s="131">
        <v>459</v>
      </c>
    </row>
    <row r="2">
      <c r="A2" t="s" s="132">
        <v>460</v>
      </c>
      <c r="B2" t="s" s="133">
        <v>461</v>
      </c>
    </row>
    <row r="3">
      <c r="A3" t="s" s="134">
        <v>462</v>
      </c>
      <c r="B3" t="s" s="135">
        <v>463</v>
      </c>
    </row>
    <row r="4">
      <c r="A4" t="s" s="136">
        <v>464</v>
      </c>
      <c r="B4" t="s" s="137">
        <v>465</v>
      </c>
    </row>
    <row r="5">
      <c r="A5" t="s" s="138">
        <v>466</v>
      </c>
      <c r="B5" t="n" s="139">
        <v>1.0</v>
      </c>
    </row>
    <row r="6"/>
  </sheetData>
  <sheetProtection password="DFB5"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2025-02-12T10:20:33Z</dcterms:created>
  <dc:creator>Apache POI</dc:creator>
</cp:coreProperties>
</file>