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DELL\Downloads\"/>
    </mc:Choice>
  </mc:AlternateContent>
  <xr:revisionPtr revIDLastSave="0" documentId="13_ncr:1_{3656E1F9-9487-4DDB-A41F-CC720C957A9A}" xr6:coauthVersionLast="47" xr6:coauthVersionMax="47" xr10:uidLastSave="{00000000-0000-0000-0000-000000000000}"/>
  <workbookProtection lockStructure="1"/>
  <bookViews>
    <workbookView xWindow="-120" yWindow="-120" windowWidth="20730" windowHeight="11160" xr2:uid="{00000000-000D-0000-FFFF-FFFF00000000}"/>
  </bookViews>
  <sheets>
    <sheet name="Box packing information" sheetId="1" r:id="rId1"/>
    <sheet name="Instructions" sheetId="2" r:id="rId2"/>
    <sheet name="Metadata" sheetId="3" r:id="rId3"/>
  </sheets>
  <calcPr calcId="191029"/>
</workbook>
</file>

<file path=xl/calcChain.xml><?xml version="1.0" encoding="utf-8"?>
<calcChain xmlns="http://schemas.openxmlformats.org/spreadsheetml/2006/main">
  <c r="AK163" i="1" l="1"/>
  <c r="AJ163" i="1"/>
  <c r="AI163" i="1"/>
  <c r="AH163" i="1"/>
  <c r="AG163" i="1"/>
  <c r="AF163" i="1"/>
  <c r="AE163" i="1"/>
  <c r="AD163" i="1"/>
  <c r="AC163" i="1"/>
  <c r="AB163" i="1"/>
  <c r="AA163" i="1"/>
  <c r="Z163" i="1"/>
  <c r="Y163" i="1"/>
  <c r="X163" i="1"/>
  <c r="W163" i="1"/>
  <c r="V163" i="1"/>
  <c r="U163" i="1"/>
  <c r="T163" i="1"/>
  <c r="S163" i="1"/>
  <c r="R163" i="1"/>
  <c r="Q163" i="1"/>
  <c r="P163" i="1"/>
  <c r="O163" i="1"/>
  <c r="N163" i="1"/>
  <c r="M163"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AK5" i="1"/>
  <c r="AJ5" i="1"/>
  <c r="AI5" i="1"/>
  <c r="AH5" i="1"/>
  <c r="AG5" i="1"/>
  <c r="AF5" i="1"/>
  <c r="AE5" i="1"/>
  <c r="AD5" i="1"/>
  <c r="AC5" i="1"/>
  <c r="AB5" i="1"/>
  <c r="AA5" i="1"/>
  <c r="Z5" i="1"/>
  <c r="Y5" i="1"/>
  <c r="X5" i="1"/>
  <c r="W5" i="1"/>
  <c r="V5" i="1"/>
  <c r="U5" i="1"/>
  <c r="T5" i="1"/>
  <c r="S5" i="1"/>
  <c r="R5" i="1"/>
  <c r="Q5" i="1"/>
  <c r="P5" i="1"/>
  <c r="O5" i="1"/>
  <c r="N5" i="1"/>
  <c r="M5" i="1"/>
</calcChain>
</file>

<file path=xl/sharedStrings.xml><?xml version="1.0" encoding="utf-8"?>
<sst xmlns="http://schemas.openxmlformats.org/spreadsheetml/2006/main" count="1443" uniqueCount="822">
  <si>
    <t>Provide the box details for this pack group below. See the instructions sheet if you have questions.</t>
  </si>
  <si>
    <t>Pack group: 2</t>
  </si>
  <si>
    <t>pga8f51895-3421-4bf8-b5ba-c96ff2754ac0</t>
  </si>
  <si>
    <t>Total SKUs: 156 (791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</si>
  <si>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</si>
  <si>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</si>
  <si>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</si>
  <si>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</si>
  <si>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</si>
  <si>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</si>
  <si>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</si>
  <si>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</si>
  <si>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</si>
  <si>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</si>
  <si>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</si>
  <si>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</si>
  <si>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</si>
  <si>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</si>
  <si>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pk96438f90-942d-4e00-abd0-48dec57a6d8b</t>
  </si>
  <si>
    <t>B083QL6RCC</t>
  </si>
  <si>
    <t>X002FMJBYX</t>
  </si>
  <si>
    <t>NewItem</t>
  </si>
  <si>
    <t>Labeling,Poly bagging</t>
  </si>
  <si>
    <t>By seller</t>
  </si>
  <si>
    <t>DE-BFirstMommyMTS-L</t>
  </si>
  <si>
    <t>Decrum Black Maternity Shirt - Pregnancy Shirts for Women [40022014-AL] | Black, L</t>
  </si>
  <si>
    <t>pkb72fe615-ae87-4bea-9f76-ee66c502c53f</t>
  </si>
  <si>
    <t>B083QKJWFY</t>
  </si>
  <si>
    <t>X002FMIHFR</t>
  </si>
  <si>
    <t>DE-BFirstMommyMTS-XXL</t>
  </si>
  <si>
    <t>Decrum Plus Size Cute Pregnancy Tops for Women - Soft Maternity T Shirts for Women [40022016-AL] | Black, XXL</t>
  </si>
  <si>
    <t>pkde2f89a6-2625-49ce-ab6f-850136d69c5d</t>
  </si>
  <si>
    <t>B083QJYZ2J</t>
  </si>
  <si>
    <t>X002FMJ7GF</t>
  </si>
  <si>
    <t>DE-HRTNDFOOTW-L</t>
  </si>
  <si>
    <t>Black Maternity Shirt - Pregancy Gift for First Time Mom [40022014-AM] | Heart and Foot, L</t>
  </si>
  <si>
    <t>pke2b66901-268f-4bb4-a597-e8b3ac188328</t>
  </si>
  <si>
    <t>B07QRT9G9B</t>
  </si>
  <si>
    <t>X0024CCNJ9</t>
  </si>
  <si>
    <t>DE-LGSMVNeckSet10-M</t>
  </si>
  <si>
    <t>Men Long Sleeve Shirt - Mens Vneck Tshirts | [4BUN00103] LGS MenV Set 10, M</t>
  </si>
  <si>
    <t>pk0e2d1573-19fa-486d-8ab6-afae224d4244</t>
  </si>
  <si>
    <t>B0B753QJYG</t>
  </si>
  <si>
    <t>X003BLO6J7</t>
  </si>
  <si>
    <t>DE-LGSMVNeckSet2-M</t>
  </si>
  <si>
    <t>Men Long Sleeve Shirt - Mens Vneck Tshirts [4BUN00063] | LGS MenV Set 2, M</t>
  </si>
  <si>
    <t>pka026f923-e567-4530-bcfd-f2c09b84cece</t>
  </si>
  <si>
    <t>B08DHKYXHC</t>
  </si>
  <si>
    <t>X002LF4YLT</t>
  </si>
  <si>
    <t>DE-LGSMVNeckSet3-L</t>
  </si>
  <si>
    <t>Mens Long Sleeve Shirt Full Sleeve Casual Style T Shirts for Men Pack [4BUN00024] | LGS MenV Set 3, L</t>
  </si>
  <si>
    <t>pk1ecf5c76-0b09-4a07-8582-a1aecb6d6da7</t>
  </si>
  <si>
    <t>B08DHQFFR8</t>
  </si>
  <si>
    <t>X002LEZFBN</t>
  </si>
  <si>
    <t>DE-LGSMred-Shirt-XXL</t>
  </si>
  <si>
    <t>Mens Red Long Sleeve T Shirt Men - Mens Long Sleeve T Shirts [40001026] | LGS Vneck Plain, XXL</t>
  </si>
  <si>
    <t>pk22559660-83fa-47c8-b5d2-e83d46aecf90</t>
  </si>
  <si>
    <t>B08KVXVQFT</t>
  </si>
  <si>
    <t>X002ODRIMP</t>
  </si>
  <si>
    <t>DE-LGSMred-Shirt-XXXL</t>
  </si>
  <si>
    <t>Mens Red Full Sleeve Shirt - Mens Long Sleeve T Shirts [40001027] | LGS Vneck Plain, XXXL</t>
  </si>
  <si>
    <t>pkcba6366c-d4cb-44a9-ba4f-36e8c2af7be5</t>
  </si>
  <si>
    <t>B0BW9KJD9W</t>
  </si>
  <si>
    <t>X003Q29M0J</t>
  </si>
  <si>
    <t>DE-LGSPlainBlk-XL</t>
  </si>
  <si>
    <t>Decrum Mens Full Sleeve Tshirt - Soft Comfy Long Sleeve Tshirts Shirts for Men | [40008015] LGS BlackPlain, XL</t>
  </si>
  <si>
    <t>pk96584fe7-3a53-42ab-88ee-115fd8576eca</t>
  </si>
  <si>
    <t>B07ZF916S2</t>
  </si>
  <si>
    <t>X002COO0QD</t>
  </si>
  <si>
    <t>DE-MBGryPlnHdedVrsty-L</t>
  </si>
  <si>
    <t>Decrum Hooded Varsity Jacket Men - High School Letterman Bomber Style Baseball Jackets for Men (N) | [40071044] Gray Sleve, L</t>
  </si>
  <si>
    <t>pk53179e46-11aa-4245-bcdc-62ae4a19efc8</t>
  </si>
  <si>
    <t>B0B7X9J8D5</t>
  </si>
  <si>
    <t>X003DQLVH5</t>
  </si>
  <si>
    <t>DE-MBGryPlnHdedVrsty-M</t>
  </si>
  <si>
    <t>Decrum Hooded Varsity Jacket Men - High School Letterman Bomber Style Baseball Jackets for Men (N) | [40071043] Gray Sleve, M</t>
  </si>
  <si>
    <t>pk427587b9-f9a2-495d-8d2d-5be3f1fc7eb9</t>
  </si>
  <si>
    <t>B0B7X71GHM</t>
  </si>
  <si>
    <t>X003DQC01B</t>
  </si>
  <si>
    <t>DE-MBGryPlnHdedVrsty-S</t>
  </si>
  <si>
    <t>Decrum Hooded Varsity Jacket Men - High School Letterman Bomber Style Baseball Jackets for Men (N) | [40071042] Gray Sleve, S</t>
  </si>
  <si>
    <t>pka57e9a33-45e3-4a08-a0a0-ca9f2baa0242</t>
  </si>
  <si>
    <t>B0B7XBJJQK</t>
  </si>
  <si>
    <t>X003DQJELP</t>
  </si>
  <si>
    <t>DE-MBYlowPlnHdedVrstyNEW-XXL</t>
  </si>
  <si>
    <t>Decrum Hooded Varsity Jacket Men - High School Letterman Bomber Baseball Jackets for Men (N) | [40071086] Yellow Sleve, XXL</t>
  </si>
  <si>
    <t>pk1e1a85ee-270c-48f9-89bf-232346e4609c</t>
  </si>
  <si>
    <t>B0C14SCFSV</t>
  </si>
  <si>
    <t>X003RUYN77</t>
  </si>
  <si>
    <t>DE-MBlk&amp;whtHdedVrsty-XL</t>
  </si>
  <si>
    <t>Decrum Hooded Varsity Jacket Men - High School Bomber Style Baseball Jackets for Men [40071175] | Black &amp; White, XL</t>
  </si>
  <si>
    <t>pk5a6077b5-9bc5-4999-a854-4d8595a83af1</t>
  </si>
  <si>
    <t>B0CJRW6P6G</t>
  </si>
  <si>
    <t>X003Z9WML9</t>
  </si>
  <si>
    <t>DE-MBlkRibPolo-M</t>
  </si>
  <si>
    <t>Decrum Polo T Shirts for Men - Mens Collared Shirt Short Sleeve [40108013] (N) | Black, M</t>
  </si>
  <si>
    <t>pk07332aaa-0bf1-4ba8-b2a2-d3d68e3c364a</t>
  </si>
  <si>
    <t>B0BVWC77J9</t>
  </si>
  <si>
    <t>X003PVBEMP</t>
  </si>
  <si>
    <t>DE-MBlkRibPolo-XL</t>
  </si>
  <si>
    <t>Decrum Polo Tees for Men - Short Sleeve Mens Golf Shirts [40108015] (N) | Black, XL</t>
  </si>
  <si>
    <t>pkff037925-0bbd-492b-934f-b0f0fa92f4df</t>
  </si>
  <si>
    <t>B0BVWC9FW5</t>
  </si>
  <si>
    <t>X003PVB8ML</t>
  </si>
  <si>
    <t>DE-MBlkWhVrstyPln-XS</t>
  </si>
  <si>
    <t>Decrum White and Black Mens Baseball Jacket [40020171] | Plain White Sleve, XS</t>
  </si>
  <si>
    <t>pk66e18b84-e18a-42b7-8449-32e06d9944c9</t>
  </si>
  <si>
    <t>B0BWFC1FQW</t>
  </si>
  <si>
    <t>X003Q3U8PL</t>
  </si>
  <si>
    <t>DE-MMrn&amp;WhtHdedVrsty-XL</t>
  </si>
  <si>
    <t>Decrum Hooded Varsity Jacket Men - High School Bomber Style Baseball Jackets for Men [40170175] | Maroon &amp; White, XL</t>
  </si>
  <si>
    <t>pk3c019a50-75cd-4d94-a483-c648b04aff53</t>
  </si>
  <si>
    <t>B0CJRVK8K2</t>
  </si>
  <si>
    <t>X003Z9QO63</t>
  </si>
  <si>
    <t>DE-MPipngRglnLGSBlk-L</t>
  </si>
  <si>
    <t>Decrum Mens Piping Raglan Shirt Long Sleeves | [44505514] Black. White, L</t>
  </si>
  <si>
    <t>pk82e2c717-ffaf-4667-a093-aa805e539a3d</t>
  </si>
  <si>
    <t>B0DTF3SBS9</t>
  </si>
  <si>
    <t>X004JHT33L</t>
  </si>
  <si>
    <t>DE-MPipngRglnLGSBlk-M</t>
  </si>
  <si>
    <t>Decrum Mens Piping Raglan Shirt Long Sleeves | [44505513] Black. White, M</t>
  </si>
  <si>
    <t>pkaaef6bf4-756e-420e-9b9a-5ee4846875e3</t>
  </si>
  <si>
    <t>B0DTF5PRDL</t>
  </si>
  <si>
    <t>X004JHV78P</t>
  </si>
  <si>
    <t>DE-MPipngRglnLGSBlk-S</t>
  </si>
  <si>
    <t>Decrum Mens Piping Raglan Shirt Long Sleeves | [44505512] Black. White, S</t>
  </si>
  <si>
    <t>pk93fae0a1-0aa2-4251-997e-8fdaa8b2e1db</t>
  </si>
  <si>
    <t>B0DTF5MHXZ</t>
  </si>
  <si>
    <t>X004JHJMTV</t>
  </si>
  <si>
    <t>DE-MPipngRglnLGSBlk-XL</t>
  </si>
  <si>
    <t>Decrum Mens Piping Raglan Shirt Long Sleeves | [44505515] Black. White, XL</t>
  </si>
  <si>
    <t>pkef8630c8-25f9-4834-992c-119f40e6db9a</t>
  </si>
  <si>
    <t>B0DTF52Y18</t>
  </si>
  <si>
    <t>X004JHUGAF</t>
  </si>
  <si>
    <t>DE-MPipngRglnLGSBlk-XXL</t>
  </si>
  <si>
    <t>Decrum Mens Piping Raglan Shirt Long Sleeves | [44505516] Black. White, XXL</t>
  </si>
  <si>
    <t>pk11f588a3-4db7-426c-a3d0-9af4be1e42b3</t>
  </si>
  <si>
    <t>B0DTF5CV62</t>
  </si>
  <si>
    <t>X004JHI7DX</t>
  </si>
  <si>
    <t>DE-MPipngRglnLGSCrcl-L</t>
  </si>
  <si>
    <t>Decrum Mens Piping Raglan Shirt Long Sleeves | [44513434] Charcoal. Black, L</t>
  </si>
  <si>
    <t>pk8d22585d-9ff7-4131-b1e9-737511e19d4d</t>
  </si>
  <si>
    <t>B0DTF5K1LP</t>
  </si>
  <si>
    <t>X004JHL4MJ</t>
  </si>
  <si>
    <t>DE-MPipngRglnLGSCrcl-M</t>
  </si>
  <si>
    <t>Decrum Mens Piping Raglan Shirt Long Sleeves | [44513433] Charcoal. Black, M</t>
  </si>
  <si>
    <t>pk01729767-4291-4194-a6ac-522ace49005c</t>
  </si>
  <si>
    <t>B0DTF7WX52</t>
  </si>
  <si>
    <t>X004JHSIHN</t>
  </si>
  <si>
    <t>DE-MPipngRglnLGSCrcl-S</t>
  </si>
  <si>
    <t>Decrum Mens Piping Raglan Shirt Long Sleeves | [44513432] Charcoal. Black, S</t>
  </si>
  <si>
    <t>pkce3d5984-339f-42e7-aa4a-66318ea9efdc</t>
  </si>
  <si>
    <t>B0DTF56QKV</t>
  </si>
  <si>
    <t>X004JHI82D</t>
  </si>
  <si>
    <t>DE-MPipngRglnLGSCrcl-XL</t>
  </si>
  <si>
    <t>Decrum Mens Piping Raglan Shirt Long Sleeves | [44513435] Charcoal. Black, XL</t>
  </si>
  <si>
    <t>pk7899c75c-29ec-456d-96d4-38e250756d2b</t>
  </si>
  <si>
    <t>B0DTF6K349</t>
  </si>
  <si>
    <t>X004JHJNAJ</t>
  </si>
  <si>
    <t>DE-MPipngRglnLGSCrcl-XXL</t>
  </si>
  <si>
    <t>Decrum Mens Piping Raglan Shirt Long Sleeves | [44513436] Charcoal. Black, XXL</t>
  </si>
  <si>
    <t>pk63912a02-07ea-4358-8511-e4d67fdcf209</t>
  </si>
  <si>
    <t>B0DTF59HGD</t>
  </si>
  <si>
    <t>X004JHUYEX</t>
  </si>
  <si>
    <t>DE-MPipngRglnLGSRed-L</t>
  </si>
  <si>
    <t>Decrum Mens Piping Raglan Shirt Long Sleeves | [44521624] Red. White, L</t>
  </si>
  <si>
    <t>pk60413efa-4ad3-4435-b516-1c54861a6f15</t>
  </si>
  <si>
    <t>B0DTF4W1NL</t>
  </si>
  <si>
    <t>X004JHJMOV</t>
  </si>
  <si>
    <t>DE-MPipngRglnLGSRed-M</t>
  </si>
  <si>
    <t>Decrum Mens Piping Raglan Shirt Long Sleeves | [44521623] Red. White, M</t>
  </si>
  <si>
    <t>pkd9f96608-f16e-49fc-be64-19ab16d80435</t>
  </si>
  <si>
    <t>B0DTF6T242</t>
  </si>
  <si>
    <t>X004JHI84B</t>
  </si>
  <si>
    <t>DE-MPipngRglnLGSRed-S</t>
  </si>
  <si>
    <t>Decrum Mens Piping Raglan Shirt Long Sleeves | [44521622] Red. White, S</t>
  </si>
  <si>
    <t>pkba769a69-485a-472f-98fa-9254b43a9d64</t>
  </si>
  <si>
    <t>B0DTF449RX</t>
  </si>
  <si>
    <t>X004JHSIWN</t>
  </si>
  <si>
    <t>DE-MPipngRglnLGSRed-XL</t>
  </si>
  <si>
    <t>Decrum Mens Piping Raglan Shirt Long Sleeves | [44521625] Red. White, XL</t>
  </si>
  <si>
    <t>pkf5de25fb-6a85-4d64-baf2-a47abbcb64e7</t>
  </si>
  <si>
    <t>B0DTF7S95D</t>
  </si>
  <si>
    <t>X004JHJN0J</t>
  </si>
  <si>
    <t>DE-MPipngRglnLGSRed-XXL</t>
  </si>
  <si>
    <t>Decrum Mens Piping Raglan Shirt Long Sleeves | [44521626] Red. White, XXL</t>
  </si>
  <si>
    <t>pk0fa41281-d2c2-4782-9789-82c9a98dddc7</t>
  </si>
  <si>
    <t>B0DTF6FMT6</t>
  </si>
  <si>
    <t>X004JHUYST</t>
  </si>
  <si>
    <t>DE-MRBluWhVrstyPln-3XL</t>
  </si>
  <si>
    <t>Decrum Royal Blue and White Varsity Jackets - High School Jacket Mens [40040177] | Plain White Sleve, 3XL</t>
  </si>
  <si>
    <t>pk9bdd2fb0-e56c-42ef-91f9-78da173c4243</t>
  </si>
  <si>
    <t>B0BWF72MHZ</t>
  </si>
  <si>
    <t>X003Q3WEJ9</t>
  </si>
  <si>
    <t>DE-MRBluWhVrstyPln-L</t>
  </si>
  <si>
    <t>Decrum Mens White and Royal Blue Varsity Letterman Jacket for Adult [40040174] | Plain White Sleve, L</t>
  </si>
  <si>
    <t>pkca586682-c20c-4eb9-8fdd-d0e285d141c7</t>
  </si>
  <si>
    <t>B0B7XMQ78K</t>
  </si>
  <si>
    <t>X003EWSQ0N</t>
  </si>
  <si>
    <t>DE-MRedHenley-3XL</t>
  </si>
  <si>
    <t>Decrum Mens Red Long Sleeve Shirt - Camisetas para Hombre Full Sleeve Henley Style [40005027] | Henley, 3XL</t>
  </si>
  <si>
    <t>pkc3cd58a0-d7dc-4d75-baf0-2f3a6dacf5cb</t>
  </si>
  <si>
    <t>B0BWF5Y3H9</t>
  </si>
  <si>
    <t>X003Q3ZFSB</t>
  </si>
  <si>
    <t>DE-MRedPlnHodedVrsty-L</t>
  </si>
  <si>
    <t>Decrum Hooded Varsity Jacket Men - High School Letterman Bomber Style Baseball Jackets for Men (N) | [40071024] Plain Red Sleve, L</t>
  </si>
  <si>
    <t>pk5031051b-9d86-4501-8209-371c280f54cc</t>
  </si>
  <si>
    <t>B0B56YHLH9</t>
  </si>
  <si>
    <t>X003DQLVHF</t>
  </si>
  <si>
    <t>DE-MRedPlnHodedVrsty-M</t>
  </si>
  <si>
    <t>Decrum Hooded Varsity Jacket Men - High School Letterman Bomber Style Baseball Jackets for Men (N) | [40071023] Plain Red Sleve, M</t>
  </si>
  <si>
    <t>pk2c891c47-d03b-4b5f-ab52-67979d80473b</t>
  </si>
  <si>
    <t>B0B56Z4T5D</t>
  </si>
  <si>
    <t>X003DQC01L</t>
  </si>
  <si>
    <t>DE-MRedPlnHodedVrsty-XL</t>
  </si>
  <si>
    <t>Decrum Hooded Varsity Jacket Men - High School Letterman Bomber Style Baseball Jackets for Men (N) | [40071025] Plain Red Sleve, XL</t>
  </si>
  <si>
    <t>pk294c5bec-caf5-4e03-8645-a8d150a06062</t>
  </si>
  <si>
    <t>B0B56XHP4S</t>
  </si>
  <si>
    <t>X003DQC3XL</t>
  </si>
  <si>
    <t>DE-MRedPlnHodedVrstyNEW-S</t>
  </si>
  <si>
    <t>Decrum Hooded Varsity Jacket Men - High School Bomber Style Baseball Jackets for Men (N) | [40071022] Plain Red Sleve, S</t>
  </si>
  <si>
    <t>pk15f376d0-4639-4dd6-bd8e-013c2120a49a</t>
  </si>
  <si>
    <t>B0C14KC98C</t>
  </si>
  <si>
    <t>X003RUE8QN</t>
  </si>
  <si>
    <t>DE-MRglnBlk&amp;WhtLGS-S</t>
  </si>
  <si>
    <t>Decrum Raglan Shirt Men - Soft Long Sleeve Shirts for Men [40128012] | Black&amp;White,S</t>
  </si>
  <si>
    <t>pk471cb66d-d8bf-41f8-b75c-6fff03378e1c</t>
  </si>
  <si>
    <t>B0C1SR2PQD</t>
  </si>
  <si>
    <t>X003S4TN8B</t>
  </si>
  <si>
    <t>DE-MRglnBlk&amp;WhtLGS-XXL</t>
  </si>
  <si>
    <t>Decrum Raglan Shirt Men - Soft Mens Long Sleeve T Shirts [40128016] | Black&amp;White,XXL</t>
  </si>
  <si>
    <t>pk243556a7-219a-4ea0-ac8e-ac5dc5c54a0e</t>
  </si>
  <si>
    <t>B0C1SQ7J4P</t>
  </si>
  <si>
    <t>X003S4EL5L</t>
  </si>
  <si>
    <t>DE-MRglnYellowLGS-XS</t>
  </si>
  <si>
    <t>Decrum Yellow Raglan Shirt Jersey Mens Raglan Tee [40145081] | Men Yellow&amp;Blk Rgln, XS</t>
  </si>
  <si>
    <t>pk767d1532-3b54-414a-96fb-612666a6aca5</t>
  </si>
  <si>
    <t>B0CF1QBSBG</t>
  </si>
  <si>
    <t>X003XMD4NX</t>
  </si>
  <si>
    <t>DE-MRylblu&amp;whtHdedVrsty-M</t>
  </si>
  <si>
    <t>Decrum Hooded Varsity Jacket Men - High School Bomber Style Baseball Jackets for Men [40171173] | Royal Blue &amp; White, M</t>
  </si>
  <si>
    <t>pk5682793f-d945-4a51-8488-e48bedb354cd</t>
  </si>
  <si>
    <t>B0CJRWHNZ1</t>
  </si>
  <si>
    <t>X003Z9QNS7</t>
  </si>
  <si>
    <t>DE-MTS-HodShirtBLK-M</t>
  </si>
  <si>
    <t>Pregnancy Clothes for Women - Gift for Expecting Mother to Be [40147013] | Black, M</t>
  </si>
  <si>
    <t>pk592c5e6d-e172-43f3-b74a-c1c7c22fb949</t>
  </si>
  <si>
    <t>B0CFQZJ5PV</t>
  </si>
  <si>
    <t>X003YAZ1AX</t>
  </si>
  <si>
    <t>DE-MTS-HodShirtBLK-XL</t>
  </si>
  <si>
    <t>Decrum Comfortable Dress Stylish Maternity Tops – Soft Clothes for Pregnant Women [40147015] | Black, XL</t>
  </si>
  <si>
    <t>pk7143fda9-cfd8-4690-a9d3-50cdde860a46</t>
  </si>
  <si>
    <t>B0CFQYXJRY</t>
  </si>
  <si>
    <t>X003XIWCYT</t>
  </si>
  <si>
    <t>DE-MTS-HodShirtBLK-XXL</t>
  </si>
  <si>
    <t>Comfortable Dress Stylish Maternity Tops – Soft Clothes for Pregnant Women [40147016] | Black, XXL</t>
  </si>
  <si>
    <t>pk33a163d4-3f2c-4373-ab01-56ea90883161</t>
  </si>
  <si>
    <t>B0CFQWRQBZ</t>
  </si>
  <si>
    <t>X003XIWCPX</t>
  </si>
  <si>
    <t>DE-MTS-HodShirtHETPNK-L</t>
  </si>
  <si>
    <t>Womens Pregnancy Announcement Shirts - Cute Maternity Dresses Clothes for Women [40147204] | Heather Pink, L</t>
  </si>
  <si>
    <t>pk0121ba45-6518-4071-a684-2e1650c3e287</t>
  </si>
  <si>
    <t>B0CFQZKFRD</t>
  </si>
  <si>
    <t>X003XIRU37</t>
  </si>
  <si>
    <t>DE-MTS-HodShirtHETPNK-M</t>
  </si>
  <si>
    <t>Pregnancy Clothes for Women - Gift for Expecting Mother to Be [40147203] | Heather Pink, M</t>
  </si>
  <si>
    <t>pk4c56359e-70a8-46c8-bfa1-a54d12ac4cab</t>
  </si>
  <si>
    <t>B0CFQVJDYY</t>
  </si>
  <si>
    <t>X003XIU6L5</t>
  </si>
  <si>
    <t>DE-MTS-HodShirtHETPNK-S</t>
  </si>
  <si>
    <t>Womens Pregnancy Announcement Shirts - Hooded Cute Maternity Dresses Clothes for Women [40147202] | Heather Pink, S</t>
  </si>
  <si>
    <t>pkac8b3b70-8d20-450a-8094-f5fde1c230a0</t>
  </si>
  <si>
    <t>B0CFQYCSFS</t>
  </si>
  <si>
    <t>X003XIRTHJ</t>
  </si>
  <si>
    <t>DE-MTS-HodShirtHETPNK-XL</t>
  </si>
  <si>
    <t>Comfortable Dress Stylish Maternity Tops – Soft Clothes for Pregnant Women [40147205] | Heather Pink, XL</t>
  </si>
  <si>
    <t>pk5da6e7ba-152f-419f-8167-3b66f409701c</t>
  </si>
  <si>
    <t>B0CFQYMF9F</t>
  </si>
  <si>
    <t>X003XJ0IIZ</t>
  </si>
  <si>
    <t>DE-MTS-HodShirtHETPNK-XXL</t>
  </si>
  <si>
    <t>Comfortable Dress Stylish Maternity Tops – Soft Clothes for Pregnant Women [40147206] | Heather Pink, XXL</t>
  </si>
  <si>
    <t>pk6e203f1a-750c-46d1-8b9e-d3ad539934a5</t>
  </si>
  <si>
    <t>B0CFQYMFZV</t>
  </si>
  <si>
    <t>X003XIU84P</t>
  </si>
  <si>
    <t>DE-MTS-HodShirtRED-L</t>
  </si>
  <si>
    <t>Womens Pregnancy Announcement Shirts - Cute Maternity Dresses Clothes for Women [40147024] | Red, L</t>
  </si>
  <si>
    <t>pkd3c477ae-d689-4970-a60f-76423fd97f83</t>
  </si>
  <si>
    <t>B0CFQY51JS</t>
  </si>
  <si>
    <t>X003XIS1CB</t>
  </si>
  <si>
    <t>DE-MTS-HodShirtRED-M</t>
  </si>
  <si>
    <t>Pregnancy Clothes for Women - Gift for Expecting Mother to Be [40147023] | Red, M</t>
  </si>
  <si>
    <t>pk14fe4ade-0dc7-450c-a79f-76d9a5ff1683</t>
  </si>
  <si>
    <t>B0CFRGYCFN</t>
  </si>
  <si>
    <t>X003XJ4FX9</t>
  </si>
  <si>
    <t>DE-MTS-HodShirtRED-S</t>
  </si>
  <si>
    <t>Womens Pregnancy Announcement Shirts - Hooded Cute Maternity Dresses Clothes for Women [40147022] | Red, S</t>
  </si>
  <si>
    <t>pk5071733a-8c58-4761-a435-0fcb360a11b9</t>
  </si>
  <si>
    <t>B0CFQWPSLX</t>
  </si>
  <si>
    <t>X003XIWDFR</t>
  </si>
  <si>
    <t>DE-MTS-HodShirtRED-XL</t>
  </si>
  <si>
    <t>Comfortable Dress Stylish Maternity Tops – Soft Clothes for Pregnant Women [40147025] | Red, XL</t>
  </si>
  <si>
    <t>pk43d73d55-8822-47fc-9950-128a2ab0d1b9</t>
  </si>
  <si>
    <t>B0CFQT2RS3</t>
  </si>
  <si>
    <t>X003YAZI9R</t>
  </si>
  <si>
    <t>DE-MTS-HodShirtRED-XXL</t>
  </si>
  <si>
    <t>Comfortable Dress Stylish Maternity Tops – Soft Clothes for Pregnant Women [40147026] | Red, XXL</t>
  </si>
  <si>
    <t>pka803c570-4376-4bde-a137-d71cd509d1d7</t>
  </si>
  <si>
    <t>B0CFQSPHK6</t>
  </si>
  <si>
    <t>X003XIR6S1</t>
  </si>
  <si>
    <t>DE-MVrstyChnlBlkRed-S-S</t>
  </si>
  <si>
    <t>Decrum Red and Black High School Varsity Jacket With Letter S - Casual Fashion Baseball Jackets for Men [40020022-EO] | S Red sleeve, S</t>
  </si>
  <si>
    <t>pk71c89d3c-bda8-480c-920a-51167e507d5a</t>
  </si>
  <si>
    <t>B0CVH64G6T</t>
  </si>
  <si>
    <t>X0044QTGXJ</t>
  </si>
  <si>
    <t>DE-MVrstyChnlBlkWht-S-S</t>
  </si>
  <si>
    <t>Decrum Black And White Mens Varsity Jacket Long Sleeves - Stylish Design Baseball Jackets for Men [40020172-EV] | S White sleeve, S</t>
  </si>
  <si>
    <t>pkac5166b6-9277-4521-9e82-512f6c809e13</t>
  </si>
  <si>
    <t>B0D2317RVD</t>
  </si>
  <si>
    <t>X0047IB4HP</t>
  </si>
  <si>
    <t>DE-Maroon-PlnVrsty-L</t>
  </si>
  <si>
    <t>Decrum Maroon And Black Letterman Jacket -Men's Varsity Jackets [40020064] | Plain Maroon Sleeve, L</t>
  </si>
  <si>
    <t>pkdc9ce858-c2f5-40e3-8b6b-697c73210440</t>
  </si>
  <si>
    <t>B08VXBW4YF</t>
  </si>
  <si>
    <t>X002SPP1P5</t>
  </si>
  <si>
    <t>DE-MnsTwStrpdLGSRngrBlkYloTee-L</t>
  </si>
  <si>
    <t>Decrum Black Mens Long Sleeve T Shirts - Full Sleeve T Shirts Men | [40175014] 2 Stripes, L</t>
  </si>
  <si>
    <t>pk131b22c1-68cf-432b-9450-ef89ce8f3b45</t>
  </si>
  <si>
    <t>B0CMCT47YD</t>
  </si>
  <si>
    <t>X0040Y5AQR</t>
  </si>
  <si>
    <t>DE-MnsTwStrpdLGSRngrBlkYloTee-XL</t>
  </si>
  <si>
    <t>Decrum Black Full Sleeve T-Shirts Men - Ringer Tees | [40175015] 2 Stripes, XL</t>
  </si>
  <si>
    <t>pk2cd73a05-00ed-4bd8-9722-f276988d7091</t>
  </si>
  <si>
    <t>B0CMCW89ZN</t>
  </si>
  <si>
    <t>X0040YLLCT</t>
  </si>
  <si>
    <t>DE-NEWLGSMVNeckSet2-XXL</t>
  </si>
  <si>
    <t>Long Sleeve Shirt Men - Full Sleeve T Shirts Men [4BUN00066] | LGS MenV Set 2, XXL</t>
  </si>
  <si>
    <t>pkeabdbf97-231d-4720-8487-75e43cfcf70d</t>
  </si>
  <si>
    <t>B08P75LSML</t>
  </si>
  <si>
    <t>X002R6UAD3</t>
  </si>
  <si>
    <t>DE-NEWLGSMVNeckSet2NEW-XL</t>
  </si>
  <si>
    <t>Soft Cotton Long Sleeve V Neck T Shirts Mens - T Shirts for Men Pack [4BUN00065] | LGS MenV Set 2, XL</t>
  </si>
  <si>
    <t>pk2524ee47-115a-4872-a66c-2dd443cbc583</t>
  </si>
  <si>
    <t>B09NGRP521</t>
  </si>
  <si>
    <t>X0033M86PT</t>
  </si>
  <si>
    <t>DE-NEWLGSMred-Shirt-M</t>
  </si>
  <si>
    <t>Red Long Sleeve V Neck T Shirt Men Plain Shirt [40001023] | LGS Vneck Plain, M</t>
  </si>
  <si>
    <t>pkbdeedf82-24de-4eb7-8ae3-aacf9158db36</t>
  </si>
  <si>
    <t>B08NYTP1ZZ</t>
  </si>
  <si>
    <t>X002Q17R99</t>
  </si>
  <si>
    <t>DE-NEWNvyBl&amp;Ylw-PlnVrsty-L</t>
  </si>
  <si>
    <t>Decrum Navy Blue And Yellow Men Varsity Jacket for Adult - Baseball Jacket Men [40039084] | Plain Yellow Sleeve, L</t>
  </si>
  <si>
    <t>pk43cfe200-69ac-4408-9bed-bcdaeac6b435</t>
  </si>
  <si>
    <t>B09NGXLF5L</t>
  </si>
  <si>
    <t>X0033MAVKH</t>
  </si>
  <si>
    <t>DE-NW-LGSMVNeckSet2-L</t>
  </si>
  <si>
    <t>Mens Long Sleeve Shirt Full Sleeve Casual Style Men Tshirt Pack [4BUN00064] | LGS MenV Set 2, L</t>
  </si>
  <si>
    <t>pk5bf92f26-cfde-4477-9437-9c0739e7a114</t>
  </si>
  <si>
    <t>B0BGS5QC3R</t>
  </si>
  <si>
    <t>X003EWR0Z5</t>
  </si>
  <si>
    <t>DE-NewLGSMred-Shirt-XL</t>
  </si>
  <si>
    <t>Red Long Sleeve Shirt Men - Full Sleeve T Shirts Men [40001025] | LGS Vneck Plain, XL</t>
  </si>
  <si>
    <t>pkd629a07c-cf8b-4369-adf8-7247e63cdcd9</t>
  </si>
  <si>
    <t>B08NP8QSJD</t>
  </si>
  <si>
    <t>X002PU26ER</t>
  </si>
  <si>
    <t>DE-NvyBl&amp;Ylw-PlnVrstyNw-XL</t>
  </si>
  <si>
    <t>Decrum Navy Blue And Yellow Varsity Bombers Jackets For Mens - Varsity Letterman Jacket Men [40039085] | Plain Yellow Sleeve, XL</t>
  </si>
  <si>
    <t>pk6fbdec19-ddb0-43f6-a981-9fb748ab4b9e</t>
  </si>
  <si>
    <t>B09MT954JV</t>
  </si>
  <si>
    <t>X0033AVS3X</t>
  </si>
  <si>
    <t>DE-W-VARSITY-BLWH-XS</t>
  </si>
  <si>
    <t>Decrum College Cropped Bomber Jackets for Women 2023 - Casual Women's Letterman Jacket | [40161171] Black And White CRP, XS</t>
  </si>
  <si>
    <t>pkfa3f938e-271d-4367-bd49-8189a0d60451</t>
  </si>
  <si>
    <t>B0CHYLDDQR</t>
  </si>
  <si>
    <t>X003Z9FQKN</t>
  </si>
  <si>
    <t>DE-W-VARSITY-GrnWH-L</t>
  </si>
  <si>
    <t>Decrum Softshell Varsity Bomber Jacket Women - Lightweight Bomber Jackets Womens | [40184174] Green And White CRP, L</t>
  </si>
  <si>
    <t>pk300a80be-4e71-4b0e-8643-b57826120031</t>
  </si>
  <si>
    <t>B0CQRMHG12</t>
  </si>
  <si>
    <t>X0042V1XQJ</t>
  </si>
  <si>
    <t>DE-W-VARSITY-GrnWH-XS</t>
  </si>
  <si>
    <t>Decrum College Cropped Bomber Jackets for Women 2023 - Casual Women's Letterman Jacket | [40184171] Green And White CRP, XS</t>
  </si>
  <si>
    <t>pkab49a40a-c32e-4fdf-96c9-4c28489a92ea</t>
  </si>
  <si>
    <t>B0CQRMT2F6</t>
  </si>
  <si>
    <t>X0042UWIDR</t>
  </si>
  <si>
    <t>DE-W-VARSITY-GrnWH-XXL</t>
  </si>
  <si>
    <t>Decrum Stylish Varsity Jacket Women Crop – Fashion College Jacket For Womens Outerwear | [40184176] Green And White CRP, XXL</t>
  </si>
  <si>
    <t>pkfba1125c-61a4-4402-9e0a-38c0b082940e</t>
  </si>
  <si>
    <t>B0CQRLX6X5</t>
  </si>
  <si>
    <t>X0042V2AJN</t>
  </si>
  <si>
    <t>DE-W-VARSITY-MAWH-M</t>
  </si>
  <si>
    <t>Decrum High School Crop Letterman Jacket Women - Cropped Women's Bomber Jackets Fall | [40160173] Maroon And White CRP, M</t>
  </si>
  <si>
    <t>pk4dc07a02-da63-42db-9114-a73ccc2a2d9c</t>
  </si>
  <si>
    <t>B0CHYLBMYM</t>
  </si>
  <si>
    <t>X003Z9K9TV</t>
  </si>
  <si>
    <t>DE-W-VARSITY-MAWH-S</t>
  </si>
  <si>
    <t>Decrum Lightweight Baseball Bomber Jacket Women Fashion – High School Women's Cropped Jackets | [40160172] Maroon And White CRP, S</t>
  </si>
  <si>
    <t>pk9b7fdcb7-5fd9-46f5-8cfd-57351c112eaa</t>
  </si>
  <si>
    <t>B0CHYN2RJY</t>
  </si>
  <si>
    <t>X003Z9FL71</t>
  </si>
  <si>
    <t>DE-W-VARSITY-MAWH-XL</t>
  </si>
  <si>
    <t>Decrum University Women Varsity Bomber Jackets – Soft Shell High School Letterman Jacket | [40160175] Maroon And White CRP, XL</t>
  </si>
  <si>
    <t>pk960c541f-b286-442e-a385-b9808db09022</t>
  </si>
  <si>
    <t>B0CHYMDM31</t>
  </si>
  <si>
    <t>X003Z9K89R</t>
  </si>
  <si>
    <t>DE-W-VARSITY-MAWH-XS</t>
  </si>
  <si>
    <t>Decrum College Cropped Bomber Jackets for Women 2023 - Casual Women's Letterman Jacket | [40160171] Maroon And White CRP, XS</t>
  </si>
  <si>
    <t>pk8debc259-25cf-4bbf-b99d-7028d64a7a15</t>
  </si>
  <si>
    <t>B0CHYMZYNN</t>
  </si>
  <si>
    <t>X003Z9K86P</t>
  </si>
  <si>
    <t>DE-W-VARSITY-PnkWH-L</t>
  </si>
  <si>
    <t>Decrum Softshell Varsity Bomber Jacket Women - Lightweight Bomber Jackets Womens | [40186174] Pink And White CRP, L</t>
  </si>
  <si>
    <t>pk17a95683-a559-48d0-9c69-ebe19fb02047</t>
  </si>
  <si>
    <t>B0CQRMNSQ1</t>
  </si>
  <si>
    <t>X0042UL9GJ</t>
  </si>
  <si>
    <t>DE-W-VARSITY-PnkWH-M</t>
  </si>
  <si>
    <t>Decrum High School Crop Letterman Jacket Women - Cropped Women's Bomber Jackets Fall | [40186173] Pink And White CRP, M</t>
  </si>
  <si>
    <t>pk56fe1274-7f98-412a-aaa2-0d11f87b1e79</t>
  </si>
  <si>
    <t>B0CQRN7FHN</t>
  </si>
  <si>
    <t>X0042UL9MN</t>
  </si>
  <si>
    <t>DE-W-VARSITY-PnkWH-S</t>
  </si>
  <si>
    <t>Decrum Lightweight Baseball Bomber Jacket Women Fashion – High School Women's Cropped Jackets | [40186172] Pink And White CRP, S</t>
  </si>
  <si>
    <t>pka7e9b0dc-0218-4f55-ab22-4cc97f54c6bb</t>
  </si>
  <si>
    <t>B0CQRN21QQ</t>
  </si>
  <si>
    <t>X0042V2AFR</t>
  </si>
  <si>
    <t>DE-W-VARSITY-PnkWH-XL</t>
  </si>
  <si>
    <t>Decrum University Women Varsity Bomber Jackets – Soft Shell High School Letterman Jacket | [40186175] Pink And White CRP, XL</t>
  </si>
  <si>
    <t>pk6c5ea3ff-5b82-4fb1-b37d-faf3cb25e67a</t>
  </si>
  <si>
    <t>B0CQRMM9LG</t>
  </si>
  <si>
    <t>X0042V2AEN</t>
  </si>
  <si>
    <t>DE-W-VARSITY-RBWH-M</t>
  </si>
  <si>
    <t>Decrum High School Crop Letterman Jacket Women - Cropped Women's Bomber Jackets Fall | [40159173] Royal Blue And White CRP, M</t>
  </si>
  <si>
    <t>pk04433deb-8faa-4234-bf8b-552626dd09a7</t>
  </si>
  <si>
    <t>B0CHYLBWSV</t>
  </si>
  <si>
    <t>X003Z9K9WN</t>
  </si>
  <si>
    <t>DE-W2WhtHrtLoveRed-XL</t>
  </si>
  <si>
    <t>Red Valentines Day T Shirts - Gift Ideas for Wife [40021025-EC] | Red 2 Heart, XL</t>
  </si>
  <si>
    <t>pk55b7cab5-1e21-4486-a0f9-5fa204407094</t>
  </si>
  <si>
    <t>B0CN6FJDMT</t>
  </si>
  <si>
    <t>X0041D79WZ</t>
  </si>
  <si>
    <t>DE-WBAHLOVE-S</t>
  </si>
  <si>
    <t>Black Valentines Day T Shirt - Love Shirts for Women Gifts for Christmas [40021012-AD] | Arrow Love, S</t>
  </si>
  <si>
    <t>pk6813e228-edc5-4c9e-8539-d11279fea954</t>
  </si>
  <si>
    <t>B082NZMPHT</t>
  </si>
  <si>
    <t>X002F0N3U3</t>
  </si>
  <si>
    <t>DE-WBLk&amp;YLWHddVar-L</t>
  </si>
  <si>
    <t>Decrum Womens Bomber Jacket - Light Weight Jackets Womens [40115084] (N) | Black &amp; Yellow, L</t>
  </si>
  <si>
    <t>pkd85139eb-49bf-4164-8d13-7d8c8d866a32</t>
  </si>
  <si>
    <t>B0BXXTC1SK</t>
  </si>
  <si>
    <t>X003QSGT2H</t>
  </si>
  <si>
    <t>DE-WBLk&amp;YLWHddVarNew-M</t>
  </si>
  <si>
    <t>Decrum Letterman Jacket Womens - Women Letterman Jacket [40115083] (N) | Black &amp; Yellow, M</t>
  </si>
  <si>
    <t>pka92b5110-f656-4a49-926e-6f3d140b044d</t>
  </si>
  <si>
    <t>B0CXF2STBF</t>
  </si>
  <si>
    <t>X0045PSRPR</t>
  </si>
  <si>
    <t>DE-WBlck&amp;RedPlnVrsty-L</t>
  </si>
  <si>
    <t>Decrum Black And Red Varsity Letterman Jacket Woman | [40054024] Plain Red Sleeve, L</t>
  </si>
  <si>
    <t>pk6d1e2a9d-287a-4586-82d1-cd55abe1c57d</t>
  </si>
  <si>
    <t>B09YM8RV3M</t>
  </si>
  <si>
    <t>X003AJ9NKH</t>
  </si>
  <si>
    <t>DE-WBlck&amp;WhtePlnVrsty-M</t>
  </si>
  <si>
    <t>Decrum Black And White Varsity Jacket Women - Plain Letterman Jacket | [40054173] Plain White Sleeve, M</t>
  </si>
  <si>
    <t>pk7d750ae5-78e0-4379-8a3f-97af374d2eb4</t>
  </si>
  <si>
    <t>B09YM78BWZ</t>
  </si>
  <si>
    <t>X003AYJHLH</t>
  </si>
  <si>
    <t>DE-WBlk&amp;RdHddVar-XL</t>
  </si>
  <si>
    <t>Decrum Womens Bomber Jacket - Womens Varsity Jacket With Hood [40115025] (N) | Black &amp; Red, XL</t>
  </si>
  <si>
    <t>pk53a536b2-b0a1-4521-9f3d-54bd03645a92</t>
  </si>
  <si>
    <t>B0BXY15NRM</t>
  </si>
  <si>
    <t>X003QSJ36B</t>
  </si>
  <si>
    <t>DE-WBlk&amp;WhtHddVar-L</t>
  </si>
  <si>
    <t>Decrum Womens Bomber Jacket - Light Weight Jackets Womens [40115174] (N) | Black &amp; White L</t>
  </si>
  <si>
    <t>pk0c248027-c29f-4914-9962-4bd272332caf</t>
  </si>
  <si>
    <t>B0BXXQ7B6N</t>
  </si>
  <si>
    <t>X003QSLDSR</t>
  </si>
  <si>
    <t>DE-WBlk&amp;WhtHddVar-M</t>
  </si>
  <si>
    <t>Decrum Letterman Jacket Womens - Womens Letterman Jacket [40115173] (N) | Black &amp; White, M</t>
  </si>
  <si>
    <t>pkf712e298-11c0-4194-b103-ca09d4f7e059</t>
  </si>
  <si>
    <t>B0BXXSJKML</t>
  </si>
  <si>
    <t>X003QSGT1D</t>
  </si>
  <si>
    <t>DE-WBlk&amp;WhtHddVar-S</t>
  </si>
  <si>
    <t>Decrum Varsity Jacket Women - Womens Jackets Lightweight Trendy [40115172] (N) | Black &amp; White, S</t>
  </si>
  <si>
    <t>pk5d976c1a-e122-4bea-b1de-faa666c7784f</t>
  </si>
  <si>
    <t>B0BXXV3WCN</t>
  </si>
  <si>
    <t>X003QSGT1X</t>
  </si>
  <si>
    <t>DE-WBlk&amp;WhtHddVar-XL</t>
  </si>
  <si>
    <t>Decrum Womens Bomber Jacket - Womens Varsity Jacket With Hood [40115175] (N) | Black &amp; White, XL</t>
  </si>
  <si>
    <t>pk939da630-ec81-48a4-9ec8-aad5466a5822</t>
  </si>
  <si>
    <t>B0BXXSW4RB</t>
  </si>
  <si>
    <t>X003QSJ3YD</t>
  </si>
  <si>
    <t>DE-WBsblRglnHtrQtr-Strp-XL</t>
  </si>
  <si>
    <t>Decrum Heather Gray and Navy Soft Cotton Jersey 3/4 Sleeve Raglan Striped Shirts for Women | [40041045] Hethr&amp;NVY Striped Rgln, XL</t>
  </si>
  <si>
    <t>pke4365728-220e-4ad9-8c12-adfd896b0a85</t>
  </si>
  <si>
    <t>B09YRCBBWY</t>
  </si>
  <si>
    <t>X0038D7R99</t>
  </si>
  <si>
    <t>DE-WBseblRglnMaronQtr-Strp-XL</t>
  </si>
  <si>
    <t>Decrum Maroon and Black Soft Cotton Jersey 3/4 Sleeve Raglan Striped Shirts for Women [40041065] | Maron&amp;Blk Striped Rgln, XL</t>
  </si>
  <si>
    <t>pk326d1130-1368-4260-8481-2be4cfe62d2c</t>
  </si>
  <si>
    <t>B09Q34XZ9P</t>
  </si>
  <si>
    <t>X0034F5H9D</t>
  </si>
  <si>
    <t>DE-WDtalingVrstyMrn-S</t>
  </si>
  <si>
    <t>Decrum Maroon Women Letterman Jacket | [40177062] Detalng Maroon, S</t>
  </si>
  <si>
    <t>pka05fad8a-df0e-463e-875b-5d383a690e43</t>
  </si>
  <si>
    <t>B0CMD8VGNP</t>
  </si>
  <si>
    <t>X0040YQXDL</t>
  </si>
  <si>
    <t>DE-WGrn&amp;WhtePlnVrsty-L</t>
  </si>
  <si>
    <t>Decrum Green And White High School Jacket [40139174] | Green &amp; White, L</t>
  </si>
  <si>
    <t>pkbd3dd911-6214-4a63-9e6c-72ac94840e69</t>
  </si>
  <si>
    <t>B0C69TNJ49</t>
  </si>
  <si>
    <t>X003U2IIO1</t>
  </si>
  <si>
    <t>DE-WGrn&amp;WhtePlnVrsty-XL</t>
  </si>
  <si>
    <t>Decrum Green And White Women's Varsity Jacket - Womens Varsity Bomber Jackets [40139175] | Green &amp; White, XL</t>
  </si>
  <si>
    <t>pk0713369a-f34a-462d-9fe6-4cd5fe202ad0</t>
  </si>
  <si>
    <t>B0C69Y7Q8C</t>
  </si>
  <si>
    <t>X003U2NNK5</t>
  </si>
  <si>
    <t>DE-WGrnRglnVNckQtrSlvBlk-L</t>
  </si>
  <si>
    <t>Decrum Green and Black Womens Baseball Shirt - Raglan Shirt Women | [40172014] Gren&amp;Blk Rgln,L</t>
  </si>
  <si>
    <t>pk55f9a279-573b-4658-be90-a916412cd328</t>
  </si>
  <si>
    <t>B0CKYZJVBH</t>
  </si>
  <si>
    <t>X003ZYPAKT</t>
  </si>
  <si>
    <t>DE-WGrnRglnVNckQtrSlvBlk-M</t>
  </si>
  <si>
    <t>Decrum Green and Black 3/4 Length Sleeve Womens Tops- Raglan Shirts for Women | [40172013] Gren&amp;Blk Rgln,M</t>
  </si>
  <si>
    <t>pk1b5cfa89-8cbb-4ddd-92dc-71169b4b30fd</t>
  </si>
  <si>
    <t>B0CKYZLVV2</t>
  </si>
  <si>
    <t>X003ZYV1N9</t>
  </si>
  <si>
    <t>DE-WGrnRglnVNckQtrSlvBlk-XL</t>
  </si>
  <si>
    <t>Decrum Green Black Baseball Tee Shirts for Women- Womens Raglan Shirt | [40172015] Gren&amp;Blk Rgln,XL</t>
  </si>
  <si>
    <t>pk2a55e60a-3dc2-49b9-b142-dbdc426b193c</t>
  </si>
  <si>
    <t>B0CKYYBYH4</t>
  </si>
  <si>
    <t>X003ZYPAKJ</t>
  </si>
  <si>
    <t>DE-WGrnRglnVNckQtrSlvBlk-XXL</t>
  </si>
  <si>
    <t>Decrum Green and Black Womens Baseball Shirt- Raglan 3/4 Sleeve Shirts for Women | [40172016] Gren&amp;Blk Rgln,XXL</t>
  </si>
  <si>
    <t>pk11c28ea0-4940-4e2b-9f6c-8f71643b93cb</t>
  </si>
  <si>
    <t>B0CKYXCKCD</t>
  </si>
  <si>
    <t>X003ZYPAYZ</t>
  </si>
  <si>
    <t>DE-WHtrBlackRglnVNckQtrSlv-L</t>
  </si>
  <si>
    <t>Decrum Grey and Red Women's 3/4 Sleeve Tops - Raglan Shirt Women | [40121024] Gry&amp;Rd Rgln,L</t>
  </si>
  <si>
    <t>pk8cea53e9-6fae-4051-bd33-38f2c1ccaa92</t>
  </si>
  <si>
    <t>B0BYK4MXR2</t>
  </si>
  <si>
    <t>X003R1NP7F</t>
  </si>
  <si>
    <t>DE-WHtrBlackRglnVNckQtrSlv-M</t>
  </si>
  <si>
    <t>Decrum Grey and Red Three Quarter Sleeve Tops Woman- Raglan Shirts for Women | [40121023] Gry&amp;Rd Rgln,M</t>
  </si>
  <si>
    <t>pk74af2a7a-e0a5-4a4e-99e0-f47369e2edc1</t>
  </si>
  <si>
    <t>B0BYK3LBHW</t>
  </si>
  <si>
    <t>X003R1G6Z3</t>
  </si>
  <si>
    <t>DE-WHtrBlackRglnVNckQtrSlv-S</t>
  </si>
  <si>
    <t>Quarter Sleeve Raglan Shirt Women Baseball Tee - 3/4 Length Sleeve Womens Tops | [40121022] Gry&amp;Rd Rgln,S</t>
  </si>
  <si>
    <t>pk6661fbdb-563c-4d21-81c3-e722b096f8e6</t>
  </si>
  <si>
    <t>B0BYK34TLS</t>
  </si>
  <si>
    <t>X003R1KZ4L</t>
  </si>
  <si>
    <t>DE-WHtrBlackRglnVNckQtrSlv-XXS</t>
  </si>
  <si>
    <t>Decrum Grey and Red Three Quarter Sleeve Tops Woman - Raglan Shirt Women Baseball Tee | [40121028] Gry&amp;Rd Rgln,XXS</t>
  </si>
  <si>
    <t>pk2e257f33-a946-4329-bb23-acdd78de64be</t>
  </si>
  <si>
    <t>B0BYK2T8RW</t>
  </si>
  <si>
    <t>X003R1KZ7N</t>
  </si>
  <si>
    <t>DE-WHtrGryRglnVNckQtrSlv-M</t>
  </si>
  <si>
    <t>Decrum Grey and Black Womens 3/4 Sleeve Tops - Raglan Shirts for Women | [40121013] Gry&amp;Blk Rgln,M</t>
  </si>
  <si>
    <t>pk3635867a-5767-4952-a69a-157fd45b8908</t>
  </si>
  <si>
    <t>B0BYK16CG2</t>
  </si>
  <si>
    <t>X003R1GABX</t>
  </si>
  <si>
    <t>DE-WHtrGryRglnVNckQtrSlv-S</t>
  </si>
  <si>
    <t>Quarter Sleeve Raglan Shirt Women Baseball Tee - 3/4 Length Sleeve Womens Tops | [40121012] Gry&amp;Blk Rgln,S</t>
  </si>
  <si>
    <t>pk32da8236-8d97-40dd-a46f-43da14d878c8</t>
  </si>
  <si>
    <t>B0BYK2Q1S9</t>
  </si>
  <si>
    <t>X003R1L0H7</t>
  </si>
  <si>
    <t>DE-WHtrGryRglnVNckQtrSlv-XS</t>
  </si>
  <si>
    <t>Womens Raglan Shirts 3/4 Sleeve - Baseball Shirts for Women | [40121011] Gry&amp;Blk Rgln,XS</t>
  </si>
  <si>
    <t>pkae356eda-6686-4ca8-b72a-71c01bf3cda0</t>
  </si>
  <si>
    <t>B0BYK25FK2</t>
  </si>
  <si>
    <t>X003R1NP75</t>
  </si>
  <si>
    <t>DE-WMaron&amp;WhtePlnVrsty-L</t>
  </si>
  <si>
    <t>Decrum Maroon And White Varsity Jacket For Woman - Casual Soft Plain Letterman Jacket | [40057174] Plain White Sleeve, L</t>
  </si>
  <si>
    <t>pka25262f3-1c01-4c38-9513-d6b49495ea00</t>
  </si>
  <si>
    <t>B09YM7X658</t>
  </si>
  <si>
    <t>X003BV3ZYJ</t>
  </si>
  <si>
    <t>DE-WMatrntySet1-L</t>
  </si>
  <si>
    <t>Decrum Pack of 3 Pregnancy Tshirts for Women Funny - Black Pregnancy Shirts Expecting Gifts for Mom [4BUN00014] | Set1, L</t>
  </si>
  <si>
    <t>pk488f9e47-6756-449b-bacc-51e3661cd336</t>
  </si>
  <si>
    <t>B08B8878ZL</t>
  </si>
  <si>
    <t>X002KERIY1</t>
  </si>
  <si>
    <t>DE-WMatrntySet2-M</t>
  </si>
  <si>
    <t>Decrum Pack of 3 Womens Pregnancy Shirt - Expecting Gifts for Mom [4BUN00053] | Set2, M</t>
  </si>
  <si>
    <t>pk0ff137e1-4a79-476c-8516-9bdc921e5b25</t>
  </si>
  <si>
    <t>B08B7QXQRZ</t>
  </si>
  <si>
    <t>X002KEKKHD</t>
  </si>
  <si>
    <t>DE-WMatrntySet2-XXL</t>
  </si>
  <si>
    <t>Decrum Pack of 3 Womens Black Maternity T Shirts - Plus Size Pregnancy Gifts for First Time Moms [4BUN00056] | Set2, XXL</t>
  </si>
  <si>
    <t>pk9cb634f1-2891-46c5-83d1-48895a46a127</t>
  </si>
  <si>
    <t>B08B7SQV4S</t>
  </si>
  <si>
    <t>X002KEKKG9</t>
  </si>
  <si>
    <t>DE-WMatrntySet20NW-L</t>
  </si>
  <si>
    <t>Decrum Womens Maternity Shirts - Maternity Tops 3 of Pack | [4BUN00204] Pack of 3, L</t>
  </si>
  <si>
    <t>pk080b89c5-a26b-472f-b8b6-bd90cc3e70d5</t>
  </si>
  <si>
    <t>B0CHRV26DD</t>
  </si>
  <si>
    <t>X003Z9GUWB</t>
  </si>
  <si>
    <t>DE-WMatrntySet21-M</t>
  </si>
  <si>
    <t>Decrum Cute Maternity Tops Side Ruched Tunic T Shirt - Pregnant Shirts for Women | [4BUN00213] Pack of 3, M</t>
  </si>
  <si>
    <t>pkd21a11c3-6560-40d7-9047-eff10dc1aaf5</t>
  </si>
  <si>
    <t>B0C3MBDXZS</t>
  </si>
  <si>
    <t>X003SX1DKN</t>
  </si>
  <si>
    <t>DE-WMatrntySet22-M</t>
  </si>
  <si>
    <t>Decrum Pregnancy Tshirts for Women - Funny Graphic Maternity Summer Clothes | [4BUN00223] Pack of 3, M</t>
  </si>
  <si>
    <t>pkd0a65fda-3aeb-4651-86e7-40b241e2825e</t>
  </si>
  <si>
    <t>B0C3MBW4N8</t>
  </si>
  <si>
    <t>X003SXLHZT</t>
  </si>
  <si>
    <t>DE-WMrnRglnVNckQtrSlv-XXL</t>
  </si>
  <si>
    <t>Decrum Maroon and Black Raglan Sleeve Tops for Women - 3/4 Sleeve Shirts for Women | [40122016] MRN&amp;Blk Rgln,XXL</t>
  </si>
  <si>
    <t>pk06a3b85c-8156-4119-bea9-14efc55738c3</t>
  </si>
  <si>
    <t>B0BYK2D351</t>
  </si>
  <si>
    <t>X003R1NP8T</t>
  </si>
  <si>
    <t>DE-WMtrntyFirstMommyHthrPnk-XXL</t>
  </si>
  <si>
    <t>Decrum Cute Pregnancy Shirts for Women - Soft Graphic Casual Maternity Clothes [40022206-AL] | Heather Pink, XXL</t>
  </si>
  <si>
    <t>pk091d3822-0ebd-40d7-bcce-07a6d620bfd1</t>
  </si>
  <si>
    <t>B0D7VKB6J3</t>
  </si>
  <si>
    <t>X004AO75L5</t>
  </si>
  <si>
    <t>DE-WMtrntyFirstMommySeaGren-M</t>
  </si>
  <si>
    <t>Decrum Funny Maternity Tops for Women Humor - Pregnancy Announcement Shirts for Women's [40022383-AL] | Sea Green, M</t>
  </si>
  <si>
    <t>pke95abbe6-01e6-4926-beca-39b9303ec5b8</t>
  </si>
  <si>
    <t>B0D7VM2FR9</t>
  </si>
  <si>
    <t>X004ANXK15</t>
  </si>
  <si>
    <t>DE-WMtrntyPeekingFaceRed-L</t>
  </si>
  <si>
    <t>Decrum Red Maternity Shirt for Mom [40022024-AF] | Red, L</t>
  </si>
  <si>
    <t>pk89aed26e-806b-48c1-bb30-3c8e48685d8f</t>
  </si>
  <si>
    <t>B0D7VJMKMD</t>
  </si>
  <si>
    <t>X004AO78DP</t>
  </si>
  <si>
    <t>DE-WMtrntyPeekingFaceSeaGren-L</t>
  </si>
  <si>
    <t>Decrum Maternity T Shirts - Pregancy Tops for Women [40022384-AF] | Sea Green, L</t>
  </si>
  <si>
    <t>pk544753df-c872-42f6-865b-bab2278fe69a</t>
  </si>
  <si>
    <t>B0D7VKY9SJ</t>
  </si>
  <si>
    <t>X004AO4SR9</t>
  </si>
  <si>
    <t>DE-WPNk&amp;WHtVar-L</t>
  </si>
  <si>
    <t>Decrum Letterman Jacket Woman - Pink Bomber Baseball Jackets For Women [40118174] | White, L</t>
  </si>
  <si>
    <t>pk7fb084ad-54e1-495c-bea1-50e2310cfc07</t>
  </si>
  <si>
    <t>B0BXXNJN1J</t>
  </si>
  <si>
    <t>X003QSI36H</t>
  </si>
  <si>
    <t>DE-WPNk&amp;WHtVar-S</t>
  </si>
  <si>
    <t>Decrum Womens Varsity Jacket Pink Base [40118172] | White, S</t>
  </si>
  <si>
    <t>pka3cb3c7a-6882-47b9-8ead-ec512a1ad92a</t>
  </si>
  <si>
    <t>B0BXY17CCQ</t>
  </si>
  <si>
    <t>X003QSJ33J</t>
  </si>
  <si>
    <t>DE-WPNk&amp;WHtVar-XXL</t>
  </si>
  <si>
    <t>Decrum Womens Varsity Jacket - Pink Bomber Baseball Jackets For Women [40118176] | White, XXL</t>
  </si>
  <si>
    <t>pk7a1c3de1-340e-41ca-92f1-f3aa72970f63</t>
  </si>
  <si>
    <t>B0BXXQGVH6</t>
  </si>
  <si>
    <t>X003QSJ40B</t>
  </si>
  <si>
    <t>DE-WPRP&amp;WHtVar-L</t>
  </si>
  <si>
    <t>Decrum Womens Varsity Jacket - Bomber Baseball Jackets | [40117174] | White, L</t>
  </si>
  <si>
    <t>pk37d685f4-48fe-4207-9173-0d0f562aef8f</t>
  </si>
  <si>
    <t>B0BXXVF8ZW</t>
  </si>
  <si>
    <t>X003QSLEOF</t>
  </si>
  <si>
    <t>DE-WPRP&amp;WHtVar-M</t>
  </si>
  <si>
    <t>Decrum Varsity Jacket For Woman - Bomber Jackets | [40117173] | White, M</t>
  </si>
  <si>
    <t>pkd032e641-98ef-4401-80e3-a3de6cca5bd1</t>
  </si>
  <si>
    <t>B0BXXVDSNV</t>
  </si>
  <si>
    <t>X003QSC3C7</t>
  </si>
  <si>
    <t>DE-WPRP&amp;WHtVar-S</t>
  </si>
  <si>
    <t>Decrum Letterman Jacket Woman - Bomber Jackets | [40117172] | White, S</t>
  </si>
  <si>
    <t>pk9499a05f-e342-4055-85ab-2fccc653e505</t>
  </si>
  <si>
    <t>B0BXXQLSRR</t>
  </si>
  <si>
    <t>X003QSC3BN</t>
  </si>
  <si>
    <t>DE-WPRP&amp;WHtVar-XXL</t>
  </si>
  <si>
    <t>Decrum Womens Letterman Jacket | [40117176] | White, XXL</t>
  </si>
  <si>
    <t>pkfabc82e5-e43c-4608-9b8b-1af59f68489c</t>
  </si>
  <si>
    <t>B0BXXQ9JJ9</t>
  </si>
  <si>
    <t>X003QSJ32P</t>
  </si>
  <si>
    <t>DE-WRWHLOVENw-XL</t>
  </si>
  <si>
    <t>Red Heart Shirt's Womens - Gift Idea's for Wife Christmas Womens Top [40021025-BA] | White Love, XL</t>
  </si>
  <si>
    <t>pk9230ce1c-0f41-4a23-9f40-97bf6153237b</t>
  </si>
  <si>
    <t>B09Q33PGFG</t>
  </si>
  <si>
    <t>X0034F3VYV</t>
  </si>
  <si>
    <t>DE-WRedLoveWht-M</t>
  </si>
  <si>
    <t>White Women Valentines Shirts - Gifts for Wife from Husband [40021173-EB] | Red Love, M</t>
  </si>
  <si>
    <t>pk5d508bab-e146-48f6-a1aa-f662f2ee6147</t>
  </si>
  <si>
    <t>B0CN6GNHXH</t>
  </si>
  <si>
    <t>X0041D6G8X</t>
  </si>
  <si>
    <t>DE-WRedLoveWht-XL</t>
  </si>
  <si>
    <t>Valentines Outfits for Women - Gift Ideas for Wife Christmas Womens Top [40021175-EB] | Red Love, XL</t>
  </si>
  <si>
    <t>pkef7ba8cc-6422-46df-8625-023288819b9b</t>
  </si>
  <si>
    <t>B0CN6H2Z9M</t>
  </si>
  <si>
    <t>X0041D6FO3</t>
  </si>
  <si>
    <t>DE-WRylBlu&amp;WhtePlnVrsty-2XL</t>
  </si>
  <si>
    <t>Decrum Royal Blue And White Varsity jacket For Woman | [40056176] Plain White Sleeve, 2XL</t>
  </si>
  <si>
    <t>pk5087537f-b1dc-4efa-869b-4b340f23d6db</t>
  </si>
  <si>
    <t>B09YM77NJS</t>
  </si>
  <si>
    <t>X003AYJJ9H</t>
  </si>
  <si>
    <t>DE-WRylBlu&amp;WhtePlnVrsty-M</t>
  </si>
  <si>
    <t>Decrum White And Blue varsity jacket Womens - Plain Letterman Jacket Womens | [40056173] Plain White Sleeve, M</t>
  </si>
  <si>
    <t>pk7f96059b-dd6b-42e8-87c6-4ab5f9afab04</t>
  </si>
  <si>
    <t>B09YM5RK62</t>
  </si>
  <si>
    <t>X003AYEPOV</t>
  </si>
  <si>
    <t>DE-WRylBlu&amp;YelwPlnVrsty-L</t>
  </si>
  <si>
    <t>Decrum Yellow And Royal Blue Letterman - Womens Letterman Style Jacket | [40056084] Plain Yellow Sleeve, L</t>
  </si>
  <si>
    <t>pkac5a39ec-52fa-4388-a829-0914a4e99be6</t>
  </si>
  <si>
    <t>B09YM5V49P</t>
  </si>
  <si>
    <t>X003AJA5ZJ</t>
  </si>
  <si>
    <t>DE-WRylBlu&amp;YelwPlnVrsty-M</t>
  </si>
  <si>
    <t>Decrum Royal Blue And Yellow Varsity Jacket Women - Plain Letterman Jacket | [40056083] Plain Yellow Sleeve, M</t>
  </si>
  <si>
    <t>pk381a99ff-d1f3-4965-a1dd-ffcd2b7bf9e7</t>
  </si>
  <si>
    <t>B09YM5HMDY</t>
  </si>
  <si>
    <t>X003AJA8B5</t>
  </si>
  <si>
    <t>DE-WRylBlu&amp;YelwPlnVrsty-S</t>
  </si>
  <si>
    <t>Decrum Royal Blue And Yellow Women Letterman Jacket | [40056082] Plain Yellow Sleeve, S</t>
  </si>
  <si>
    <t>pk4f447629-30aa-485a-b2de-9f6a6dc77fd4</t>
  </si>
  <si>
    <t>B09YM65FFK</t>
  </si>
  <si>
    <t>X003AJF73J</t>
  </si>
  <si>
    <t>DE-WRylBlu&amp;YelwPlnVrstyNw-XL</t>
  </si>
  <si>
    <t>Decrum Royal Blue And Yellow Varsity Bombers Jackets For Women - Fashion Womens Baseball Jacket | [40056085] Plain Yellow Sleeve, XL</t>
  </si>
  <si>
    <t>pk9d086512-3a6b-47b8-a21e-3ae704c1e3ef</t>
  </si>
  <si>
    <t>B0D2Y3HRCW</t>
  </si>
  <si>
    <t>X00480MCD7</t>
  </si>
  <si>
    <t>DE-WSolidColrVrstyBlk-2XL</t>
  </si>
  <si>
    <t>Decrum Black Varsity jacket For Woman | [40176016] Solid Black, 2XL</t>
  </si>
  <si>
    <t>pk64fee3e9-7824-463e-bbff-d918c68a35c0</t>
  </si>
  <si>
    <t>B0CMD9N84D</t>
  </si>
  <si>
    <t>X0040YY8W9</t>
  </si>
  <si>
    <t>DE-WWhtRglnQtrSlvePnkBse-XL</t>
  </si>
  <si>
    <t>Decrum White and Pink Soft Poly Cotton Baseball Jersey 3/4 Sleeve Womens Raglan Shirt | [40154175] Pink&amp;White Rgln,XL</t>
  </si>
  <si>
    <t>pka1fa2642-30a6-4e0d-aa99-85c5cf6004d5</t>
  </si>
  <si>
    <t>B0CGXNJ62D</t>
  </si>
  <si>
    <t>X003Y69RGV</t>
  </si>
  <si>
    <t>DE-Wmn5BtnHnlyRed-M</t>
  </si>
  <si>
    <t>Long Sleeve Henley Shirts for Women - Henley Tops for Women (N) | [40049023] 5 Button Henley, M</t>
  </si>
  <si>
    <t>pk35728e65-9c3e-4d9f-8011-f9b35486062f</t>
  </si>
  <si>
    <t>B09VTDLDC5</t>
  </si>
  <si>
    <t>X0036YBKOX</t>
  </si>
  <si>
    <t>DE-Wmn5BtnHnlyRedNW-S</t>
  </si>
  <si>
    <t>Decrum Womens Red Long Sleeve Shirt - Long Sleeves Tshirts Women (N) | [40049022] 5 Button Henley, S</t>
  </si>
  <si>
    <t>pk5f943528-6203-4d0b-a46a-b7a224eb434a</t>
  </si>
  <si>
    <t>B0BWN65JFL</t>
  </si>
  <si>
    <t>X003Q73HRX</t>
  </si>
  <si>
    <t>DE-Wmn5BtnHnlyRedNew-2XL</t>
  </si>
  <si>
    <t>Decrum Womens Red Long Sleeve Henley Casual T Shirts for Women - Henley Shirt Womens (N) | [40049026] 5 Button Henley, 2XL</t>
  </si>
  <si>
    <t>pk594ae893-3bb9-47f0-9080-fc0bfe871382</t>
  </si>
  <si>
    <t>B0CXPVY6R5</t>
  </si>
  <si>
    <t>X0045XFMXJ</t>
  </si>
  <si>
    <t>DE-WmnsRedRglnSHSSlv-S</t>
  </si>
  <si>
    <t>Decrum Red &amp; Black Women's Raglan Baseball Tee - Casual Soft &amp; Comfortable Sports Shirts [40004022] | Red &amp; Blk SHS, S</t>
  </si>
  <si>
    <t>pk5d212482-c097-43a1-b3a4-0934b7ed87b9</t>
  </si>
  <si>
    <t>B091L1GFSN</t>
  </si>
  <si>
    <t>X002UUQGL1</t>
  </si>
  <si>
    <t>DE-WmnsVNckQtrSlvBlk-2XL</t>
  </si>
  <si>
    <t>Women's V Neck T Shirts - Womens Tunic Tops 3/4 Sleeve T Shirts for Women (N) | [40051016] Black V-Neck, 2XL</t>
  </si>
  <si>
    <t>pk9806f15c-8381-4b10-bdab-9f791d7cbcbc</t>
  </si>
  <si>
    <t>B09TT3WRGK</t>
  </si>
  <si>
    <t>X0036FNGO9</t>
  </si>
  <si>
    <t>DE-WmnsVNckQtrSlvBlk-L</t>
  </si>
  <si>
    <t>Three Quarter Length Sleeve Tops for Women - Black Tshirts Shirts for Women (N) | [40051014] Black V-Neck, L</t>
  </si>
  <si>
    <t>pk17bd05c5-078f-49b6-a087-e491e3a51629</t>
  </si>
  <si>
    <t>B09TT6M3KL</t>
  </si>
  <si>
    <t>X0036FNGJT</t>
  </si>
  <si>
    <t>DE-Women-Bae-L</t>
  </si>
  <si>
    <t>Decrum Best Aunt Ever Gifts - Gifts for Aunt Auntie Shirts Women | [40021014-AG] BAE, L</t>
  </si>
  <si>
    <t>pk5fe02087-56d7-42e1-8eeb-fdfb12ec3bd3</t>
  </si>
  <si>
    <t>B07MFYRGGS</t>
  </si>
  <si>
    <t>X0020KXXYT</t>
  </si>
  <si>
    <t>DE-Yelow-Plain-VrstyNEW-L</t>
  </si>
  <si>
    <t>Decrum Yellow and Black Baseball Varsity Jacket Men [40020084-CZ] | Plain Yellow Sleve, L</t>
  </si>
  <si>
    <t>pk48c55b6a-8d85-4982-9287-626d65013244</t>
  </si>
  <si>
    <t>B0CH8KS3T4</t>
  </si>
  <si>
    <t>X003Z46P0N</t>
  </si>
  <si>
    <t>De-QtrWRagSet13-M</t>
  </si>
  <si>
    <t>Decrum Raglan Shirts for Women - Soft Sport Jersey 3/4 Long Sleeves Women Tshirts Pack | [4BUN00133] Pack of 3, M</t>
  </si>
  <si>
    <t>pk1c2aaef2-2812-4ce9-974e-aa9842f5276d</t>
  </si>
  <si>
    <t>B0BVWGQFKX</t>
  </si>
  <si>
    <t>X003SMKFHB</t>
  </si>
  <si>
    <t>De-QtrWRagSet29-M</t>
  </si>
  <si>
    <t>Decrum Raglan Shirts for Women - Soft Sport Jersey 3/4 Long Sleeves Baseball Womens Tshirt Pack | [4BUN00293] Pack of 3, M</t>
  </si>
  <si>
    <t>pka338df4b-20b2-4bbc-be17-55ebe76575b0</t>
  </si>
  <si>
    <t>B0C3MBHLBX</t>
  </si>
  <si>
    <t>X003SWS9V5</t>
  </si>
  <si>
    <t>De-QtrWRagSet30NEW-XL</t>
  </si>
  <si>
    <t>Decrum Raglan Shirts for Women - Jersey 3/4 Long Sleeves Women T Shirt Pack | [4BUN00305] Pack of 3, XL</t>
  </si>
  <si>
    <t>pk6c38cb5a-eb6a-490b-9f69-552c823dc137</t>
  </si>
  <si>
    <t>B0D1XXBGRT</t>
  </si>
  <si>
    <t>X0047HNQ3B</t>
  </si>
  <si>
    <t>De-QtrWRagSet31-L</t>
  </si>
  <si>
    <t>Decrum Raglan Shirts for Women - Sport Jersey Jersey 3/4 Long Sleeves Pack of Shirts for Women | [4BUN00314] Pack of 3, L</t>
  </si>
  <si>
    <t>pkfe8f114a-bfde-49a2-a78f-4e6f5e1234ed</t>
  </si>
  <si>
    <t>B0CKBVYWCV</t>
  </si>
  <si>
    <t>X003ZK5HZ1</t>
  </si>
  <si>
    <t>De-QtrWRagSet31-M</t>
  </si>
  <si>
    <t>Decrum Raglan Shirts for Women - Sport Jersey 3/4 Long Sleeves Baseball Womens Tshirt Pack | [4BUN00313] Pack of 3, M</t>
  </si>
  <si>
    <t>pk835043d8-2d4c-4bf9-8f0c-d962569a11a2</t>
  </si>
  <si>
    <t>B0CKBB675M</t>
  </si>
  <si>
    <t>X003ZK5IGT</t>
  </si>
  <si>
    <t>De-QtrWRagSet31NEW-XL</t>
  </si>
  <si>
    <t>Decrum Raglan Shirts for Women - Sport Jersey 3/4 Long Sleeves Womens T Shirt Pack | [4BUN00315] Pack of 3, XL</t>
  </si>
  <si>
    <t>pk5ab7254a-2c2a-4f4a-890f-ab837e3b3e8f</t>
  </si>
  <si>
    <t>B0D17L5MSD</t>
  </si>
  <si>
    <t>X00473YS1T</t>
  </si>
  <si>
    <t>De-QtrWRagSet35NEW-M</t>
  </si>
  <si>
    <t>Decrum Raglan Shirts for Women - Jersey 3/4 Long Sleeves Baseball Womens Tshirt Pack | [4BUN00353] Pack of 3, M</t>
  </si>
  <si>
    <t>pkd43ab080-10ca-419c-aed6-2234a356b325</t>
  </si>
  <si>
    <t>B0D8FG49KS</t>
  </si>
  <si>
    <t>X004AY0MEH</t>
  </si>
  <si>
    <t>Y-NEW-Plain-Varsity-XL</t>
  </si>
  <si>
    <t>Decrum Black and Yellow Varsity Jackets - Baseball Jacket men - Varsity Letterman Jacket Men [40020085] | Plain Yellow Sleve, XL</t>
  </si>
  <si>
    <t>pk5a39cda3-42a6-4400-a7c3-bec78f386005</t>
  </si>
  <si>
    <t>B08CDN258S</t>
  </si>
  <si>
    <t>X002LWXLYD</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</si>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</sst>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8" x14ac:knownFonts="1">
    <font>
      <sz val="11"/>
      <color indexed="8"/>
      <name val="Calibri"/>
      <family val="2"/>
      <scheme val="minor"/>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24"/>
      <name val="Calibri"/>
    </font>
    <font>
      <sz val="24"/>
      <name val="Calibri"/>
    </font>
    <font>
      <sz val="18"/>
      <name val="Calibri"/>
    </font>
    <font>
      <sz val="18"/>
      <name val="Calibri"/>
    </font>
    <font>
      <sz val="18"/>
      <name val="Calibri"/>
    </font>
    <font>
      <sz val="18"/>
      <name val="Calibri"/>
    </font>
    <font>
      <sz val="18"/>
      <name val="Calibri"/>
    </font>
    <font>
      <sz val="18"/>
      <name val="Calibri"/>
    </font>
    <font>
      <sz val="18"/>
      <name val="Calibri"/>
    </font>
    <font>
      <b/>
      <sz val="18"/>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20"/>
      <name val="Calibri"/>
    </font>
    <font>
      <b/>
      <sz val="14"/>
      <name val="Calibri"/>
    </font>
    <font>
      <sz val="13"/>
      <name val="Calibri"/>
    </font>
    <font>
      <b/>
      <sz val="14"/>
      <name val="Calibri"/>
    </font>
    <font>
      <sz val="13"/>
      <name val="Calibri"/>
    </font>
    <font>
      <b/>
      <sz val="14"/>
      <name val="Calibri"/>
    </font>
    <font>
      <sz val="13"/>
      <name val="Calibri"/>
    </font>
    <font>
      <b/>
      <sz val="14"/>
      <name val="Calibri"/>
    </font>
    <font>
      <sz val="13"/>
      <name val="Calibri"/>
    </font>
  </fonts>
  <fills count="5">
    <fill>
      <patternFill patternType="none"/>
    </fill>
    <fill>
      <patternFill patternType="gray125"/>
    </fill>
    <fill>
      <patternFill patternType="solid">
        <fgColor indexed="13"/>
      </patternFill>
    </fill>
    <fill>
      <patternFill patternType="solid">
        <fgColor indexed="23"/>
      </patternFill>
    </fill>
    <fill>
      <patternFill patternType="solid">
        <fgColor indexed="22"/>
      </patternFill>
    </fill>
  </fills>
  <borders count="4">
    <border>
      <left/>
      <right/>
      <top/>
      <bottom/>
      <diagonal/>
    </border>
    <border>
      <left style="double">
        <color indexed="63"/>
      </left>
      <right style="double">
        <color indexed="63"/>
      </right>
      <top style="thin">
        <color indexed="63"/>
      </top>
      <bottom style="thin">
        <color indexed="63"/>
      </bottom>
      <diagonal/>
    </border>
    <border>
      <left style="double">
        <color indexed="63"/>
      </left>
      <right style="double">
        <color indexed="63"/>
      </right>
      <top style="double">
        <color indexed="63"/>
      </top>
      <bottom style="thin">
        <color indexed="63"/>
      </bottom>
      <diagonal/>
    </border>
    <border>
      <left style="double">
        <color indexed="63"/>
      </left>
      <right style="double">
        <color indexed="63"/>
      </right>
      <top style="thin">
        <color indexed="63"/>
      </top>
      <bottom style="double">
        <color indexed="63"/>
      </bottom>
      <diagonal/>
    </border>
  </borders>
  <cellStyleXfs count="1">
    <xf numFmtId="0" fontId="0" fillId="0" borderId="0"/>
  </cellStyleXfs>
  <cellXfs count="122">
    <xf numFmtId="0" fontId="0" fillId="0" borderId="0" xfId="0"/>
    <xf numFmtId="0" fontId="0" fillId="0" borderId="0" xfId="0" applyAlignment="1">
      <alignment horizontal="left"/>
    </xf>
    <xf numFmtId="0" fontId="22" fillId="2" borderId="0" xfId="0" applyFont="1" applyFill="1" applyAlignment="1" applyProtection="1">
      <alignment horizontal="center"/>
      <protection locked="0"/>
    </xf>
    <xf numFmtId="0" fontId="0" fillId="3" borderId="0" xfId="0" applyFill="1"/>
    <xf numFmtId="0" fontId="23" fillId="4" borderId="0" xfId="0" applyFont="1" applyFill="1"/>
    <xf numFmtId="0" fontId="0" fillId="0" borderId="0" xfId="0" applyProtection="1">
      <protection locked="0"/>
    </xf>
    <xf numFmtId="0" fontId="36" fillId="0" borderId="0" xfId="0" applyFont="1"/>
    <xf numFmtId="0" fontId="37" fillId="0" borderId="0" xfId="0" applyFont="1"/>
    <xf numFmtId="0" fontId="38" fillId="0" borderId="0" xfId="0" applyFont="1"/>
    <xf numFmtId="0" fontId="39" fillId="0" borderId="0" xfId="0" applyFont="1"/>
    <xf numFmtId="0" fontId="40" fillId="0" borderId="0" xfId="0" applyFont="1"/>
    <xf numFmtId="0" fontId="41" fillId="0" borderId="0" xfId="0" applyFont="1"/>
    <xf numFmtId="0" fontId="42" fillId="0" borderId="0" xfId="0" applyFont="1"/>
    <xf numFmtId="0" fontId="43" fillId="0" borderId="0" xfId="0" applyFont="1"/>
    <xf numFmtId="0" fontId="44" fillId="0" borderId="0" xfId="0" applyFont="1"/>
    <xf numFmtId="0" fontId="45" fillId="0" borderId="0" xfId="0" applyFont="1"/>
    <xf numFmtId="0" fontId="46" fillId="0" borderId="0" xfId="0" applyFont="1"/>
    <xf numFmtId="0" fontId="47" fillId="0" borderId="0" xfId="0" applyFont="1"/>
    <xf numFmtId="0" fontId="48" fillId="0" borderId="0" xfId="0" applyFont="1"/>
    <xf numFmtId="0" fontId="49" fillId="0" borderId="0" xfId="0" applyFont="1"/>
    <xf numFmtId="0" fontId="50" fillId="0" borderId="0" xfId="0" applyFont="1"/>
    <xf numFmtId="0" fontId="51" fillId="0" borderId="0" xfId="0" applyFont="1"/>
    <xf numFmtId="0" fontId="52" fillId="0" borderId="0" xfId="0" applyFont="1"/>
    <xf numFmtId="0" fontId="53" fillId="0" borderId="0" xfId="0" applyFont="1"/>
    <xf numFmtId="0" fontId="54" fillId="0" borderId="0" xfId="0" applyFont="1"/>
    <xf numFmtId="0" fontId="55" fillId="0" borderId="0" xfId="0" applyFont="1"/>
    <xf numFmtId="0" fontId="56" fillId="0" borderId="0" xfId="0" applyFont="1"/>
    <xf numFmtId="0" fontId="57" fillId="0" borderId="0" xfId="0" applyFont="1"/>
    <xf numFmtId="0" fontId="58" fillId="0" borderId="0" xfId="0" applyFont="1"/>
    <xf numFmtId="0" fontId="59" fillId="0" borderId="0" xfId="0" applyFont="1"/>
    <xf numFmtId="0" fontId="60" fillId="0" borderId="0" xfId="0" applyFont="1"/>
    <xf numFmtId="0" fontId="109" fillId="0" borderId="0" xfId="0" applyFont="1" applyAlignment="1">
      <alignment wrapText="1"/>
    </xf>
    <xf numFmtId="0" fontId="110" fillId="4" borderId="1" xfId="0" applyFont="1" applyFill="1" applyBorder="1" applyAlignment="1">
      <alignment wrapText="1"/>
    </xf>
    <xf numFmtId="0" fontId="111" fillId="0" borderId="1" xfId="0" applyFont="1" applyBorder="1" applyAlignment="1">
      <alignment wrapText="1"/>
    </xf>
    <xf numFmtId="0" fontId="112" fillId="4" borderId="1" xfId="0" applyFont="1" applyFill="1" applyBorder="1" applyAlignment="1">
      <alignment wrapText="1"/>
    </xf>
    <xf numFmtId="0" fontId="113" fillId="0" borderId="1" xfId="0" applyFont="1" applyBorder="1" applyAlignment="1">
      <alignment wrapText="1"/>
    </xf>
    <xf numFmtId="0" fontId="114" fillId="4" borderId="1" xfId="0" applyFont="1" applyFill="1" applyBorder="1" applyAlignment="1">
      <alignment wrapText="1"/>
    </xf>
    <xf numFmtId="0" fontId="115" fillId="0" borderId="1" xfId="0" applyFont="1" applyBorder="1" applyAlignment="1">
      <alignment wrapText="1"/>
    </xf>
    <xf numFmtId="0" fontId="116" fillId="4" borderId="2" xfId="0" applyFont="1" applyFill="1" applyBorder="1" applyAlignment="1">
      <alignment wrapText="1"/>
    </xf>
    <xf numFmtId="0" fontId="117" fillId="0" borderId="3" xfId="0" applyFont="1" applyBorder="1" applyAlignment="1">
      <alignment wrapText="1"/>
    </xf>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3" fillId="0" borderId="0" xfId="0" applyFont="1"/>
    <xf numFmtId="0" fontId="14" fillId="0" borderId="0" xfId="0" applyFont="1"/>
    <xf numFmtId="0" fontId="15" fillId="0" borderId="0" xfId="0" applyFont="1"/>
    <xf numFmtId="0" fontId="16" fillId="0" borderId="0" xfId="0" applyFont="1"/>
    <xf numFmtId="0" fontId="17" fillId="0" borderId="0" xfId="0" applyFont="1"/>
    <xf numFmtId="0" fontId="18" fillId="0" borderId="0" xfId="0" applyFont="1" applyAlignment="1">
      <alignment horizontal="right"/>
    </xf>
    <xf numFmtId="0" fontId="19" fillId="0" borderId="0" xfId="0" applyFont="1" applyAlignment="1">
      <alignment horizontal="right"/>
    </xf>
    <xf numFmtId="0" fontId="20" fillId="0" borderId="0" xfId="0" applyFont="1" applyAlignment="1">
      <alignment horizontal="right"/>
    </xf>
    <xf numFmtId="0" fontId="21" fillId="0" borderId="0" xfId="0" applyFont="1" applyAlignment="1">
      <alignment horizontal="right"/>
    </xf>
    <xf numFmtId="0" fontId="0" fillId="3" borderId="0" xfId="0" applyFill="1"/>
    <xf numFmtId="0" fontId="24" fillId="0" borderId="0" xfId="0" applyFont="1" applyAlignment="1">
      <alignment horizontal="right"/>
    </xf>
    <xf numFmtId="0" fontId="25" fillId="0" borderId="0" xfId="0" applyFont="1" applyAlignment="1">
      <alignment horizontal="right"/>
    </xf>
    <xf numFmtId="0" fontId="26" fillId="0" borderId="0" xfId="0" applyFont="1" applyAlignment="1">
      <alignment horizontal="right"/>
    </xf>
    <xf numFmtId="0" fontId="27" fillId="0" borderId="0" xfId="0" applyFont="1" applyAlignment="1">
      <alignment horizontal="right"/>
    </xf>
    <xf numFmtId="0" fontId="28" fillId="0" borderId="0" xfId="0" applyFont="1" applyAlignment="1">
      <alignment horizontal="right"/>
    </xf>
    <xf numFmtId="0" fontId="29" fillId="0" borderId="0" xfId="0" applyFont="1" applyAlignment="1">
      <alignment horizontal="right"/>
    </xf>
    <xf numFmtId="0" fontId="30" fillId="0" borderId="0" xfId="0" applyFont="1" applyAlignment="1">
      <alignment horizontal="right"/>
    </xf>
    <xf numFmtId="0" fontId="31" fillId="0" borderId="0" xfId="0" applyFont="1" applyAlignment="1">
      <alignment horizontal="right"/>
    </xf>
    <xf numFmtId="0" fontId="32" fillId="0" borderId="0" xfId="0" applyFont="1" applyAlignment="1">
      <alignment horizontal="right"/>
    </xf>
    <xf numFmtId="0" fontId="33" fillId="0" borderId="0" xfId="0" applyFont="1" applyAlignment="1">
      <alignment horizontal="right"/>
    </xf>
    <xf numFmtId="0" fontId="34" fillId="0" borderId="0" xfId="0" applyFont="1" applyAlignment="1">
      <alignment horizontal="right"/>
    </xf>
    <xf numFmtId="0" fontId="35" fillId="0" borderId="0" xfId="0" applyFont="1" applyAlignment="1">
      <alignment horizontal="right"/>
    </xf>
    <xf numFmtId="0" fontId="61" fillId="0" borderId="0" xfId="0" applyFont="1" applyAlignment="1">
      <alignment horizontal="right"/>
    </xf>
    <xf numFmtId="0" fontId="62" fillId="0" borderId="0" xfId="0" applyFont="1" applyAlignment="1">
      <alignment horizontal="right"/>
    </xf>
    <xf numFmtId="0" fontId="63" fillId="0" borderId="0" xfId="0" applyFont="1" applyAlignment="1">
      <alignment horizontal="right"/>
    </xf>
    <xf numFmtId="0" fontId="64" fillId="0" borderId="0" xfId="0" applyFont="1" applyAlignment="1">
      <alignment horizontal="right"/>
    </xf>
    <xf numFmtId="0" fontId="65" fillId="0" borderId="0" xfId="0" applyFont="1" applyAlignment="1">
      <alignment horizontal="right"/>
    </xf>
    <xf numFmtId="0" fontId="66" fillId="0" borderId="0" xfId="0" applyFont="1" applyAlignment="1">
      <alignment horizontal="right"/>
    </xf>
    <xf numFmtId="0" fontId="67" fillId="0" borderId="0" xfId="0" applyFont="1" applyAlignment="1">
      <alignment horizontal="right"/>
    </xf>
    <xf numFmtId="0" fontId="68" fillId="0" borderId="0" xfId="0" applyFont="1" applyAlignment="1">
      <alignment horizontal="right"/>
    </xf>
    <xf numFmtId="0" fontId="69" fillId="0" borderId="0" xfId="0" applyFont="1" applyAlignment="1">
      <alignment horizontal="right"/>
    </xf>
    <xf numFmtId="0" fontId="70" fillId="0" borderId="0" xfId="0" applyFont="1" applyAlignment="1">
      <alignment horizontal="right"/>
    </xf>
    <xf numFmtId="0" fontId="71" fillId="0" borderId="0" xfId="0" applyFont="1" applyAlignment="1">
      <alignment horizontal="right"/>
    </xf>
    <xf numFmtId="0" fontId="72" fillId="0" borderId="0" xfId="0" applyFont="1" applyAlignment="1">
      <alignment horizontal="right"/>
    </xf>
    <xf numFmtId="0" fontId="73" fillId="0" borderId="0" xfId="0" applyFont="1" applyAlignment="1">
      <alignment horizontal="right"/>
    </xf>
    <xf numFmtId="0" fontId="74" fillId="0" borderId="0" xfId="0" applyFont="1" applyAlignment="1">
      <alignment horizontal="right"/>
    </xf>
    <xf numFmtId="0" fontId="75" fillId="0" borderId="0" xfId="0" applyFont="1" applyAlignment="1">
      <alignment horizontal="right"/>
    </xf>
    <xf numFmtId="0" fontId="76" fillId="0" borderId="0" xfId="0" applyFont="1" applyAlignment="1">
      <alignment horizontal="right"/>
    </xf>
    <xf numFmtId="0" fontId="77" fillId="0" borderId="0" xfId="0" applyFont="1" applyAlignment="1">
      <alignment horizontal="right"/>
    </xf>
    <xf numFmtId="0" fontId="78" fillId="0" borderId="0" xfId="0" applyFont="1" applyAlignment="1">
      <alignment horizontal="right"/>
    </xf>
    <xf numFmtId="0" fontId="79" fillId="0" borderId="0" xfId="0" applyFont="1" applyAlignment="1">
      <alignment horizontal="right"/>
    </xf>
    <xf numFmtId="0" fontId="80" fillId="0" borderId="0" xfId="0" applyFont="1" applyAlignment="1">
      <alignment horizontal="right"/>
    </xf>
    <xf numFmtId="0" fontId="81" fillId="0" borderId="0" xfId="0" applyFont="1" applyAlignment="1">
      <alignment horizontal="right"/>
    </xf>
    <xf numFmtId="0" fontId="82" fillId="0" borderId="0" xfId="0" applyFont="1" applyAlignment="1">
      <alignment horizontal="right"/>
    </xf>
    <xf numFmtId="0" fontId="83" fillId="0" borderId="0" xfId="0" applyFont="1" applyAlignment="1">
      <alignment horizontal="right"/>
    </xf>
    <xf numFmtId="0" fontId="84" fillId="0" borderId="0" xfId="0" applyFont="1" applyAlignment="1">
      <alignment horizontal="right"/>
    </xf>
    <xf numFmtId="0" fontId="85" fillId="0" borderId="0" xfId="0" applyFont="1" applyAlignment="1">
      <alignment horizontal="right"/>
    </xf>
    <xf numFmtId="0" fontId="86" fillId="0" borderId="0" xfId="0" applyFont="1" applyAlignment="1">
      <alignment horizontal="right"/>
    </xf>
    <xf numFmtId="0" fontId="87" fillId="0" borderId="0" xfId="0" applyFont="1" applyAlignment="1">
      <alignment horizontal="right"/>
    </xf>
    <xf numFmtId="0" fontId="88" fillId="0" borderId="0" xfId="0" applyFont="1" applyAlignment="1">
      <alignment horizontal="right"/>
    </xf>
    <xf numFmtId="0" fontId="89" fillId="0" borderId="0" xfId="0" applyFont="1" applyAlignment="1">
      <alignment horizontal="right"/>
    </xf>
    <xf numFmtId="0" fontId="90" fillId="0" borderId="0" xfId="0" applyFont="1" applyAlignment="1">
      <alignment horizontal="right"/>
    </xf>
    <xf numFmtId="0" fontId="91" fillId="0" borderId="0" xfId="0" applyFont="1" applyAlignment="1">
      <alignment horizontal="right"/>
    </xf>
    <xf numFmtId="0" fontId="92" fillId="0" borderId="0" xfId="0" applyFont="1" applyAlignment="1">
      <alignment horizontal="right"/>
    </xf>
    <xf numFmtId="0" fontId="93" fillId="0" borderId="0" xfId="0" applyFont="1" applyAlignment="1">
      <alignment horizontal="right"/>
    </xf>
    <xf numFmtId="0" fontId="94" fillId="0" borderId="0" xfId="0" applyFont="1" applyAlignment="1">
      <alignment horizontal="right"/>
    </xf>
    <xf numFmtId="0" fontId="95" fillId="0" borderId="0" xfId="0" applyFont="1" applyAlignment="1">
      <alignment horizontal="right"/>
    </xf>
    <xf numFmtId="0" fontId="96" fillId="0" borderId="0" xfId="0" applyFont="1" applyAlignment="1">
      <alignment horizontal="right"/>
    </xf>
    <xf numFmtId="0" fontId="97" fillId="0" borderId="0" xfId="0" applyFont="1" applyAlignment="1">
      <alignment horizontal="right"/>
    </xf>
    <xf numFmtId="0" fontId="98" fillId="0" borderId="0" xfId="0" applyFont="1" applyAlignment="1">
      <alignment horizontal="right"/>
    </xf>
    <xf numFmtId="0" fontId="99" fillId="0" borderId="0" xfId="0" applyFont="1" applyAlignment="1">
      <alignment horizontal="right"/>
    </xf>
    <xf numFmtId="0" fontId="100" fillId="0" borderId="0" xfId="0" applyFont="1" applyAlignment="1">
      <alignment horizontal="right"/>
    </xf>
    <xf numFmtId="0" fontId="101" fillId="0" borderId="0" xfId="0" applyFont="1" applyAlignment="1">
      <alignment horizontal="right"/>
    </xf>
    <xf numFmtId="0" fontId="102" fillId="0" borderId="0" xfId="0" applyFont="1" applyAlignment="1">
      <alignment horizontal="right"/>
    </xf>
    <xf numFmtId="0" fontId="103" fillId="0" borderId="0" xfId="0" applyFont="1" applyAlignment="1">
      <alignment horizontal="right"/>
    </xf>
    <xf numFmtId="0" fontId="104" fillId="0" borderId="0" xfId="0" applyFont="1" applyAlignment="1">
      <alignment horizontal="right"/>
    </xf>
    <xf numFmtId="0" fontId="105" fillId="0" borderId="0" xfId="0" applyFont="1" applyAlignment="1">
      <alignment horizontal="right"/>
    </xf>
    <xf numFmtId="0" fontId="106" fillId="0" borderId="0" xfId="0" applyFont="1" applyAlignment="1">
      <alignment horizontal="right"/>
    </xf>
    <xf numFmtId="0" fontId="107" fillId="0" borderId="0" xfId="0" applyFont="1" applyAlignment="1">
      <alignment horizontal="right"/>
    </xf>
    <xf numFmtId="0" fontId="108" fillId="0" borderId="0" xfId="0" applyFont="1" applyAlignment="1">
      <alignment horizontal="right"/>
    </xf>
  </cellXfs>
  <cellStyles count="1">
    <cellStyle name="Normal" xfId="0" builtinId="0"/>
  </cellStyles>
  <dxfs count="1">
    <dxf>
      <font>
        <color indexed="16"/>
      </font>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68"/>
  <sheetViews>
    <sheetView tabSelected="1" workbookViewId="0">
      <pane xSplit="2" ySplit="5" topLeftCell="K6" activePane="bottomRight" state="frozen"/>
      <selection pane="topRight"/>
      <selection pane="bottomLeft"/>
      <selection pane="bottomRight" activeCell="B9" sqref="B9"/>
    </sheetView>
  </sheetViews>
  <sheetFormatPr defaultRowHeight="15" x14ac:dyDescent="0.25"/>
  <cols>
    <col min="1" max="1" width="21" customWidth="1"/>
    <col min="2" max="2" width="61" customWidth="1"/>
    <col min="3" max="3" width="20" hidden="1" customWidth="1"/>
    <col min="4" max="5" width="21" customWidth="1"/>
    <col min="6" max="11" width="15" customWidth="1"/>
    <col min="12" max="12" width="1" customWidth="1"/>
    <col min="13" max="37" width="13" style="5" customWidth="1"/>
  </cols>
  <sheetData>
    <row r="1" spans="1:37" ht="18.75" x14ac:dyDescent="0.3">
      <c r="A1" s="40" t="s">
        <v>0</v>
      </c>
      <c r="B1" s="41"/>
      <c r="C1" s="42"/>
      <c r="D1" s="43"/>
      <c r="E1" s="44"/>
      <c r="F1" s="45"/>
      <c r="G1" s="46"/>
      <c r="H1" s="47"/>
      <c r="I1" s="48"/>
      <c r="J1" s="49"/>
      <c r="K1" s="50"/>
      <c r="L1" s="51"/>
    </row>
    <row r="2" spans="1:37" ht="31.5" x14ac:dyDescent="0.5">
      <c r="A2" s="52" t="s">
        <v>1</v>
      </c>
      <c r="B2" s="53"/>
      <c r="C2" s="1" t="s">
        <v>2</v>
      </c>
    </row>
    <row r="3" spans="1:37" ht="23.25" x14ac:dyDescent="0.35">
      <c r="A3" s="54" t="s">
        <v>3</v>
      </c>
      <c r="B3" s="55"/>
      <c r="C3" s="56"/>
      <c r="I3" s="57" t="s">
        <v>4</v>
      </c>
      <c r="J3" s="58"/>
      <c r="K3" s="59"/>
      <c r="L3" s="60"/>
      <c r="M3" s="2">
        <v>15</v>
      </c>
    </row>
    <row r="4" spans="1:37" ht="8.1" customHeight="1" x14ac:dyDescent="0.25">
      <c r="A4" s="61"/>
      <c r="B4" s="61"/>
      <c r="C4" s="61"/>
      <c r="D4" s="61"/>
      <c r="E4" s="61"/>
      <c r="F4" s="61"/>
      <c r="G4" s="61"/>
      <c r="H4" s="61"/>
      <c r="I4" s="61"/>
      <c r="J4" s="61"/>
      <c r="K4" s="61"/>
      <c r="L4" s="61"/>
    </row>
    <row r="5" spans="1:37" ht="15.75" x14ac:dyDescent="0.25">
      <c r="A5" s="4" t="s">
        <v>5</v>
      </c>
      <c r="B5" s="4" t="s">
        <v>6</v>
      </c>
      <c r="C5" s="4" t="s">
        <v>7</v>
      </c>
      <c r="D5" s="4" t="s">
        <v>8</v>
      </c>
      <c r="E5" s="4" t="s">
        <v>9</v>
      </c>
      <c r="F5" s="4" t="s">
        <v>10</v>
      </c>
      <c r="G5" s="4" t="s">
        <v>11</v>
      </c>
      <c r="H5" s="4" t="s">
        <v>12</v>
      </c>
      <c r="I5" s="4" t="s">
        <v>13</v>
      </c>
      <c r="J5" s="4" t="s">
        <v>14</v>
      </c>
      <c r="K5" s="4" t="s">
        <v>15</v>
      </c>
      <c r="L5" s="3"/>
      <c r="M5" s="4" t="str">
        <f>IF(M3&gt;=1,"Box 1 quantity","")</f>
        <v>Box 1 quantity</v>
      </c>
      <c r="N5" s="4" t="str">
        <f>IF(M3&gt;=2,"Box 2 quantity","")</f>
        <v>Box 2 quantity</v>
      </c>
      <c r="O5" s="4" t="str">
        <f>IF(M3&gt;=3,"Box 3 quantity","")</f>
        <v>Box 3 quantity</v>
      </c>
      <c r="P5" s="4" t="str">
        <f>IF(M3&gt;=4,"Box 4 quantity","")</f>
        <v>Box 4 quantity</v>
      </c>
      <c r="Q5" s="4" t="str">
        <f>IF(M3&gt;=5,"Box 5 quantity","")</f>
        <v>Box 5 quantity</v>
      </c>
      <c r="R5" s="4" t="str">
        <f>IF(M3&gt;=6,"Box 6 quantity","")</f>
        <v>Box 6 quantity</v>
      </c>
      <c r="S5" s="4" t="str">
        <f>IF(M3&gt;=7,"Box 7 quantity","")</f>
        <v>Box 7 quantity</v>
      </c>
      <c r="T5" s="4" t="str">
        <f>IF(M3&gt;=8,"Box 8 quantity","")</f>
        <v>Box 8 quantity</v>
      </c>
      <c r="U5" s="4" t="str">
        <f>IF(M3&gt;=9,"Box 9 quantity","")</f>
        <v>Box 9 quantity</v>
      </c>
      <c r="V5" s="4" t="str">
        <f>IF(M3&gt;=10,"Box 10 quantity","")</f>
        <v>Box 10 quantity</v>
      </c>
      <c r="W5" s="4" t="str">
        <f>IF(M3&gt;=11,"Box 11 quantity","")</f>
        <v>Box 11 quantity</v>
      </c>
      <c r="X5" s="4" t="str">
        <f>IF(M3&gt;=12,"Box 12 quantity","")</f>
        <v>Box 12 quantity</v>
      </c>
      <c r="Y5" s="4" t="str">
        <f>IF(M3&gt;=13,"Box 13 quantity","")</f>
        <v>Box 13 quantity</v>
      </c>
      <c r="Z5" s="4" t="str">
        <f>IF(M3&gt;=14,"Box 14 quantity","")</f>
        <v>Box 14 quantity</v>
      </c>
      <c r="AA5" s="4" t="str">
        <f>IF(M3&gt;=15,"Box 15 quantity","")</f>
        <v>Box 15 quantity</v>
      </c>
      <c r="AB5" s="4" t="str">
        <f>IF(M3&gt;=16,"Box 16 quantity","")</f>
        <v/>
      </c>
      <c r="AC5" s="4" t="str">
        <f>IF(M3&gt;=17,"Box 17 quantity","")</f>
        <v/>
      </c>
      <c r="AD5" s="4" t="str">
        <f>IF(M3&gt;=18,"Box 18 quantity","")</f>
        <v/>
      </c>
      <c r="AE5" s="4" t="str">
        <f>IF(M3&gt;=19,"Box 19 quantity","")</f>
        <v/>
      </c>
      <c r="AF5" s="4" t="str">
        <f>IF(M3&gt;=20,"Box 20 quantity","")</f>
        <v/>
      </c>
      <c r="AG5" s="4" t="str">
        <f>IF(M3&gt;=21,"Box 21 quantity","")</f>
        <v/>
      </c>
      <c r="AH5" s="4" t="str">
        <f>IF(M3&gt;=22,"Box 22 quantity","")</f>
        <v/>
      </c>
      <c r="AI5" s="4" t="str">
        <f>IF(M3&gt;=23,"Box 23 quantity","")</f>
        <v/>
      </c>
      <c r="AJ5" s="4" t="str">
        <f>IF(M3&gt;=24,"Box 24 quantity","")</f>
        <v/>
      </c>
      <c r="AK5" s="4" t="str">
        <f>IF(M3&gt;=25,"Box 25 quantity","")</f>
        <v/>
      </c>
    </row>
    <row r="6" spans="1:37" x14ac:dyDescent="0.25">
      <c r="A6" t="s">
        <v>16</v>
      </c>
      <c r="B6" t="s">
        <v>17</v>
      </c>
      <c r="C6" t="s">
        <v>18</v>
      </c>
      <c r="D6" t="s">
        <v>19</v>
      </c>
      <c r="E6" t="s">
        <v>20</v>
      </c>
      <c r="F6" t="s">
        <v>21</v>
      </c>
      <c r="G6" t="s">
        <v>22</v>
      </c>
      <c r="H6" t="s">
        <v>23</v>
      </c>
      <c r="I6" t="s">
        <v>23</v>
      </c>
      <c r="J6">
        <v>1</v>
      </c>
      <c r="K6">
        <f>SUM(M6:INDEX(M6:XFD6,1,M3))</f>
        <v>0</v>
      </c>
      <c r="L6" s="3"/>
    </row>
    <row r="7" spans="1:37" x14ac:dyDescent="0.25">
      <c r="A7" t="s">
        <v>24</v>
      </c>
      <c r="B7" t="s">
        <v>25</v>
      </c>
      <c r="C7" t="s">
        <v>26</v>
      </c>
      <c r="D7" t="s">
        <v>27</v>
      </c>
      <c r="E7" t="s">
        <v>28</v>
      </c>
      <c r="F7" t="s">
        <v>21</v>
      </c>
      <c r="G7" t="s">
        <v>22</v>
      </c>
      <c r="H7" t="s">
        <v>23</v>
      </c>
      <c r="I7" t="s">
        <v>23</v>
      </c>
      <c r="J7">
        <v>5</v>
      </c>
      <c r="K7">
        <f>SUM(M7:INDEX(M7:XFD7,1,M3))</f>
        <v>0</v>
      </c>
      <c r="L7" s="3"/>
    </row>
    <row r="8" spans="1:37" x14ac:dyDescent="0.25">
      <c r="A8" t="s">
        <v>29</v>
      </c>
      <c r="B8" t="s">
        <v>30</v>
      </c>
      <c r="C8" t="s">
        <v>31</v>
      </c>
      <c r="D8" t="s">
        <v>32</v>
      </c>
      <c r="E8" t="s">
        <v>33</v>
      </c>
      <c r="F8" t="s">
        <v>21</v>
      </c>
      <c r="G8" t="s">
        <v>22</v>
      </c>
      <c r="H8" t="s">
        <v>23</v>
      </c>
      <c r="I8" t="s">
        <v>23</v>
      </c>
      <c r="J8">
        <v>1</v>
      </c>
      <c r="K8">
        <f>SUM(M8:INDEX(M8:XFD8,1,M3))</f>
        <v>0</v>
      </c>
      <c r="L8" s="3"/>
    </row>
    <row r="9" spans="1:37" x14ac:dyDescent="0.25">
      <c r="A9" t="s">
        <v>34</v>
      </c>
      <c r="B9" t="s">
        <v>35</v>
      </c>
      <c r="C9" t="s">
        <v>36</v>
      </c>
      <c r="D9" t="s">
        <v>37</v>
      </c>
      <c r="E9" t="s">
        <v>38</v>
      </c>
      <c r="F9" t="s">
        <v>21</v>
      </c>
      <c r="G9" t="s">
        <v>22</v>
      </c>
      <c r="H9" t="s">
        <v>23</v>
      </c>
      <c r="I9" t="s">
        <v>23</v>
      </c>
      <c r="J9">
        <v>6</v>
      </c>
      <c r="K9">
        <f>SUM(M9:INDEX(M9:XFD9,1,M3))</f>
        <v>0</v>
      </c>
      <c r="L9" s="3"/>
    </row>
    <row r="10" spans="1:37" x14ac:dyDescent="0.25">
      <c r="A10" t="s">
        <v>39</v>
      </c>
      <c r="B10" t="s">
        <v>40</v>
      </c>
      <c r="C10" t="s">
        <v>41</v>
      </c>
      <c r="D10" t="s">
        <v>42</v>
      </c>
      <c r="E10" t="s">
        <v>43</v>
      </c>
      <c r="F10" t="s">
        <v>21</v>
      </c>
      <c r="G10" t="s">
        <v>22</v>
      </c>
      <c r="H10" t="s">
        <v>23</v>
      </c>
      <c r="I10" t="s">
        <v>23</v>
      </c>
      <c r="J10">
        <v>6</v>
      </c>
      <c r="K10">
        <f>SUM(M10:INDEX(M10:XFD10,1,M3))</f>
        <v>0</v>
      </c>
      <c r="L10" s="3"/>
    </row>
    <row r="11" spans="1:37" x14ac:dyDescent="0.25">
      <c r="A11" t="s">
        <v>44</v>
      </c>
      <c r="B11" t="s">
        <v>45</v>
      </c>
      <c r="C11" t="s">
        <v>46</v>
      </c>
      <c r="D11" t="s">
        <v>47</v>
      </c>
      <c r="E11" t="s">
        <v>48</v>
      </c>
      <c r="F11" t="s">
        <v>21</v>
      </c>
      <c r="G11" t="s">
        <v>22</v>
      </c>
      <c r="H11" t="s">
        <v>23</v>
      </c>
      <c r="I11" t="s">
        <v>23</v>
      </c>
      <c r="J11">
        <v>10</v>
      </c>
      <c r="K11">
        <f>SUM(M11:INDEX(M11:XFD11,1,M3))</f>
        <v>0</v>
      </c>
      <c r="L11" s="3"/>
    </row>
    <row r="12" spans="1:37" x14ac:dyDescent="0.25">
      <c r="A12" t="s">
        <v>49</v>
      </c>
      <c r="B12" t="s">
        <v>50</v>
      </c>
      <c r="C12" t="s">
        <v>51</v>
      </c>
      <c r="D12" t="s">
        <v>52</v>
      </c>
      <c r="E12" t="s">
        <v>53</v>
      </c>
      <c r="F12" t="s">
        <v>21</v>
      </c>
      <c r="G12" t="s">
        <v>22</v>
      </c>
      <c r="H12" t="s">
        <v>23</v>
      </c>
      <c r="I12" t="s">
        <v>23</v>
      </c>
      <c r="J12">
        <v>4</v>
      </c>
      <c r="K12">
        <f>SUM(M12:INDEX(M12:XFD12,1,M3))</f>
        <v>0</v>
      </c>
      <c r="L12" s="3"/>
    </row>
    <row r="13" spans="1:37" x14ac:dyDescent="0.25">
      <c r="A13" t="s">
        <v>54</v>
      </c>
      <c r="B13" t="s">
        <v>55</v>
      </c>
      <c r="C13" t="s">
        <v>56</v>
      </c>
      <c r="D13" t="s">
        <v>57</v>
      </c>
      <c r="E13" t="s">
        <v>58</v>
      </c>
      <c r="F13" t="s">
        <v>21</v>
      </c>
      <c r="G13" t="s">
        <v>22</v>
      </c>
      <c r="H13" t="s">
        <v>23</v>
      </c>
      <c r="I13" t="s">
        <v>23</v>
      </c>
      <c r="J13">
        <v>15</v>
      </c>
      <c r="K13">
        <f>SUM(M13:INDEX(M13:XFD13,1,M3))</f>
        <v>0</v>
      </c>
      <c r="L13" s="3"/>
    </row>
    <row r="14" spans="1:37" x14ac:dyDescent="0.25">
      <c r="A14" t="s">
        <v>59</v>
      </c>
      <c r="B14" t="s">
        <v>60</v>
      </c>
      <c r="C14" t="s">
        <v>61</v>
      </c>
      <c r="D14" t="s">
        <v>62</v>
      </c>
      <c r="E14" t="s">
        <v>63</v>
      </c>
      <c r="F14" t="s">
        <v>21</v>
      </c>
      <c r="G14" t="s">
        <v>22</v>
      </c>
      <c r="H14" t="s">
        <v>23</v>
      </c>
      <c r="I14" t="s">
        <v>23</v>
      </c>
      <c r="J14">
        <v>5</v>
      </c>
      <c r="K14">
        <f>SUM(M14:INDEX(M14:XFD14,1,M3))</f>
        <v>0</v>
      </c>
      <c r="L14" s="3"/>
    </row>
    <row r="15" spans="1:37" x14ac:dyDescent="0.25">
      <c r="A15" t="s">
        <v>64</v>
      </c>
      <c r="B15" t="s">
        <v>65</v>
      </c>
      <c r="C15" t="s">
        <v>66</v>
      </c>
      <c r="D15" t="s">
        <v>67</v>
      </c>
      <c r="E15" t="s">
        <v>68</v>
      </c>
      <c r="F15" t="s">
        <v>21</v>
      </c>
      <c r="G15" t="s">
        <v>22</v>
      </c>
      <c r="H15" t="s">
        <v>23</v>
      </c>
      <c r="I15" t="s">
        <v>23</v>
      </c>
      <c r="J15">
        <v>4</v>
      </c>
      <c r="K15">
        <f>SUM(M15:INDEX(M15:XFD15,1,M3))</f>
        <v>0</v>
      </c>
      <c r="L15" s="3"/>
    </row>
    <row r="16" spans="1:37" x14ac:dyDescent="0.25">
      <c r="A16" t="s">
        <v>69</v>
      </c>
      <c r="B16" t="s">
        <v>70</v>
      </c>
      <c r="C16" t="s">
        <v>71</v>
      </c>
      <c r="D16" t="s">
        <v>72</v>
      </c>
      <c r="E16" t="s">
        <v>73</v>
      </c>
      <c r="F16" t="s">
        <v>21</v>
      </c>
      <c r="G16" t="s">
        <v>22</v>
      </c>
      <c r="H16" t="s">
        <v>23</v>
      </c>
      <c r="I16" t="s">
        <v>23</v>
      </c>
      <c r="J16">
        <v>4</v>
      </c>
      <c r="K16">
        <f>SUM(M16:INDEX(M16:XFD16,1,M3))</f>
        <v>0</v>
      </c>
      <c r="L16" s="3"/>
    </row>
    <row r="17" spans="1:12" x14ac:dyDescent="0.25">
      <c r="A17" t="s">
        <v>74</v>
      </c>
      <c r="B17" t="s">
        <v>75</v>
      </c>
      <c r="C17" t="s">
        <v>76</v>
      </c>
      <c r="D17" t="s">
        <v>77</v>
      </c>
      <c r="E17" t="s">
        <v>78</v>
      </c>
      <c r="F17" t="s">
        <v>21</v>
      </c>
      <c r="G17" t="s">
        <v>22</v>
      </c>
      <c r="H17" t="s">
        <v>23</v>
      </c>
      <c r="I17" t="s">
        <v>23</v>
      </c>
      <c r="J17">
        <v>2</v>
      </c>
      <c r="K17">
        <f>SUM(M17:INDEX(M17:XFD17,1,M3))</f>
        <v>0</v>
      </c>
      <c r="L17" s="3"/>
    </row>
    <row r="18" spans="1:12" x14ac:dyDescent="0.25">
      <c r="A18" t="s">
        <v>79</v>
      </c>
      <c r="B18" t="s">
        <v>80</v>
      </c>
      <c r="C18" t="s">
        <v>81</v>
      </c>
      <c r="D18" t="s">
        <v>82</v>
      </c>
      <c r="E18" t="s">
        <v>83</v>
      </c>
      <c r="F18" t="s">
        <v>21</v>
      </c>
      <c r="G18" t="s">
        <v>22</v>
      </c>
      <c r="H18" t="s">
        <v>23</v>
      </c>
      <c r="I18" t="s">
        <v>23</v>
      </c>
      <c r="J18">
        <v>8</v>
      </c>
      <c r="K18">
        <f>SUM(M18:INDEX(M18:XFD18,1,M3))</f>
        <v>0</v>
      </c>
      <c r="L18" s="3"/>
    </row>
    <row r="19" spans="1:12" x14ac:dyDescent="0.25">
      <c r="A19" t="s">
        <v>84</v>
      </c>
      <c r="B19" t="s">
        <v>85</v>
      </c>
      <c r="C19" t="s">
        <v>86</v>
      </c>
      <c r="D19" t="s">
        <v>87</v>
      </c>
      <c r="E19" t="s">
        <v>88</v>
      </c>
      <c r="F19" t="s">
        <v>21</v>
      </c>
      <c r="G19" t="s">
        <v>22</v>
      </c>
      <c r="H19" t="s">
        <v>23</v>
      </c>
      <c r="I19" t="s">
        <v>23</v>
      </c>
      <c r="J19">
        <v>1</v>
      </c>
      <c r="K19">
        <f>SUM(M19:INDEX(M19:XFD19,1,M3))</f>
        <v>0</v>
      </c>
      <c r="L19" s="3"/>
    </row>
    <row r="20" spans="1:12" x14ac:dyDescent="0.25">
      <c r="A20" t="s">
        <v>89</v>
      </c>
      <c r="B20" t="s">
        <v>90</v>
      </c>
      <c r="C20" t="s">
        <v>91</v>
      </c>
      <c r="D20" t="s">
        <v>92</v>
      </c>
      <c r="E20" t="s">
        <v>93</v>
      </c>
      <c r="F20" t="s">
        <v>21</v>
      </c>
      <c r="G20" t="s">
        <v>22</v>
      </c>
      <c r="H20" t="s">
        <v>23</v>
      </c>
      <c r="I20" t="s">
        <v>23</v>
      </c>
      <c r="J20">
        <v>1</v>
      </c>
      <c r="K20">
        <f>SUM(M20:INDEX(M20:XFD20,1,M3))</f>
        <v>0</v>
      </c>
      <c r="L20" s="3"/>
    </row>
    <row r="21" spans="1:12" x14ac:dyDescent="0.25">
      <c r="A21" t="s">
        <v>94</v>
      </c>
      <c r="B21" t="s">
        <v>95</v>
      </c>
      <c r="C21" t="s">
        <v>96</v>
      </c>
      <c r="D21" t="s">
        <v>97</v>
      </c>
      <c r="E21" t="s">
        <v>98</v>
      </c>
      <c r="F21" t="s">
        <v>21</v>
      </c>
      <c r="G21" t="s">
        <v>22</v>
      </c>
      <c r="H21" t="s">
        <v>23</v>
      </c>
      <c r="I21" t="s">
        <v>23</v>
      </c>
      <c r="J21">
        <v>1</v>
      </c>
      <c r="K21">
        <f>SUM(M21:INDEX(M21:XFD21,1,M3))</f>
        <v>0</v>
      </c>
      <c r="L21" s="3"/>
    </row>
    <row r="22" spans="1:12" x14ac:dyDescent="0.25">
      <c r="A22" t="s">
        <v>99</v>
      </c>
      <c r="B22" t="s">
        <v>100</v>
      </c>
      <c r="C22" t="s">
        <v>101</v>
      </c>
      <c r="D22" t="s">
        <v>102</v>
      </c>
      <c r="E22" t="s">
        <v>103</v>
      </c>
      <c r="F22" t="s">
        <v>21</v>
      </c>
      <c r="G22" t="s">
        <v>22</v>
      </c>
      <c r="H22" t="s">
        <v>23</v>
      </c>
      <c r="I22" t="s">
        <v>23</v>
      </c>
      <c r="J22">
        <v>1</v>
      </c>
      <c r="K22">
        <f>SUM(M22:INDEX(M22:XFD22,1,M3))</f>
        <v>0</v>
      </c>
      <c r="L22" s="3"/>
    </row>
    <row r="23" spans="1:12" x14ac:dyDescent="0.25">
      <c r="A23" t="s">
        <v>104</v>
      </c>
      <c r="B23" t="s">
        <v>105</v>
      </c>
      <c r="C23" t="s">
        <v>106</v>
      </c>
      <c r="D23" t="s">
        <v>107</v>
      </c>
      <c r="E23" t="s">
        <v>108</v>
      </c>
      <c r="F23" t="s">
        <v>21</v>
      </c>
      <c r="G23" t="s">
        <v>22</v>
      </c>
      <c r="H23" t="s">
        <v>23</v>
      </c>
      <c r="I23" t="s">
        <v>23</v>
      </c>
      <c r="J23">
        <v>1</v>
      </c>
      <c r="K23">
        <f>SUM(M23:INDEX(M23:XFD23,1,M3))</f>
        <v>0</v>
      </c>
      <c r="L23" s="3"/>
    </row>
    <row r="24" spans="1:12" x14ac:dyDescent="0.25">
      <c r="A24" t="s">
        <v>109</v>
      </c>
      <c r="B24" t="s">
        <v>110</v>
      </c>
      <c r="C24" t="s">
        <v>111</v>
      </c>
      <c r="D24" t="s">
        <v>112</v>
      </c>
      <c r="E24" t="s">
        <v>113</v>
      </c>
      <c r="F24" t="s">
        <v>21</v>
      </c>
      <c r="G24" t="s">
        <v>22</v>
      </c>
      <c r="H24" t="s">
        <v>23</v>
      </c>
      <c r="I24" t="s">
        <v>23</v>
      </c>
      <c r="J24">
        <v>1</v>
      </c>
      <c r="K24">
        <f>SUM(M24:INDEX(M24:XFD24,1,M3))</f>
        <v>0</v>
      </c>
      <c r="L24" s="3"/>
    </row>
    <row r="25" spans="1:12" x14ac:dyDescent="0.25">
      <c r="A25" t="s">
        <v>114</v>
      </c>
      <c r="B25" t="s">
        <v>115</v>
      </c>
      <c r="C25" t="s">
        <v>116</v>
      </c>
      <c r="D25" t="s">
        <v>117</v>
      </c>
      <c r="E25" t="s">
        <v>118</v>
      </c>
      <c r="F25" t="s">
        <v>21</v>
      </c>
      <c r="G25" t="s">
        <v>22</v>
      </c>
      <c r="H25" t="s">
        <v>23</v>
      </c>
      <c r="I25" t="s">
        <v>23</v>
      </c>
      <c r="J25">
        <v>8</v>
      </c>
      <c r="K25">
        <f>SUM(M25:INDEX(M25:XFD25,1,M3))</f>
        <v>0</v>
      </c>
      <c r="L25" s="3"/>
    </row>
    <row r="26" spans="1:12" x14ac:dyDescent="0.25">
      <c r="A26" t="s">
        <v>119</v>
      </c>
      <c r="B26" t="s">
        <v>120</v>
      </c>
      <c r="C26" t="s">
        <v>121</v>
      </c>
      <c r="D26" t="s">
        <v>122</v>
      </c>
      <c r="E26" t="s">
        <v>123</v>
      </c>
      <c r="F26" t="s">
        <v>21</v>
      </c>
      <c r="G26" t="s">
        <v>22</v>
      </c>
      <c r="H26" t="s">
        <v>23</v>
      </c>
      <c r="I26" t="s">
        <v>23</v>
      </c>
      <c r="J26">
        <v>10</v>
      </c>
      <c r="K26">
        <f>SUM(M26:INDEX(M26:XFD26,1,M3))</f>
        <v>0</v>
      </c>
      <c r="L26" s="3"/>
    </row>
    <row r="27" spans="1:12" x14ac:dyDescent="0.25">
      <c r="A27" t="s">
        <v>124</v>
      </c>
      <c r="B27" t="s">
        <v>125</v>
      </c>
      <c r="C27" t="s">
        <v>126</v>
      </c>
      <c r="D27" t="s">
        <v>127</v>
      </c>
      <c r="E27" t="s">
        <v>128</v>
      </c>
      <c r="F27" t="s">
        <v>21</v>
      </c>
      <c r="G27" t="s">
        <v>22</v>
      </c>
      <c r="H27" t="s">
        <v>23</v>
      </c>
      <c r="I27" t="s">
        <v>23</v>
      </c>
      <c r="J27">
        <v>6</v>
      </c>
      <c r="K27">
        <f>SUM(M27:INDEX(M27:XFD27,1,M3))</f>
        <v>0</v>
      </c>
      <c r="L27" s="3"/>
    </row>
    <row r="28" spans="1:12" x14ac:dyDescent="0.25">
      <c r="A28" t="s">
        <v>129</v>
      </c>
      <c r="B28" t="s">
        <v>130</v>
      </c>
      <c r="C28" t="s">
        <v>131</v>
      </c>
      <c r="D28" t="s">
        <v>132</v>
      </c>
      <c r="E28" t="s">
        <v>133</v>
      </c>
      <c r="F28" t="s">
        <v>21</v>
      </c>
      <c r="G28" t="s">
        <v>22</v>
      </c>
      <c r="H28" t="s">
        <v>23</v>
      </c>
      <c r="I28" t="s">
        <v>23</v>
      </c>
      <c r="J28">
        <v>8</v>
      </c>
      <c r="K28">
        <f>SUM(M28:INDEX(M28:XFD28,1,M3))</f>
        <v>0</v>
      </c>
      <c r="L28" s="3"/>
    </row>
    <row r="29" spans="1:12" x14ac:dyDescent="0.25">
      <c r="A29" t="s">
        <v>134</v>
      </c>
      <c r="B29" t="s">
        <v>135</v>
      </c>
      <c r="C29" t="s">
        <v>136</v>
      </c>
      <c r="D29" t="s">
        <v>137</v>
      </c>
      <c r="E29" t="s">
        <v>138</v>
      </c>
      <c r="F29" t="s">
        <v>21</v>
      </c>
      <c r="G29" t="s">
        <v>22</v>
      </c>
      <c r="H29" t="s">
        <v>23</v>
      </c>
      <c r="I29" t="s">
        <v>23</v>
      </c>
      <c r="J29">
        <v>6</v>
      </c>
      <c r="K29">
        <f>SUM(M29:INDEX(M29:XFD29,1,M3))</f>
        <v>0</v>
      </c>
      <c r="L29" s="3"/>
    </row>
    <row r="30" spans="1:12" x14ac:dyDescent="0.25">
      <c r="A30" t="s">
        <v>139</v>
      </c>
      <c r="B30" t="s">
        <v>140</v>
      </c>
      <c r="C30" t="s">
        <v>141</v>
      </c>
      <c r="D30" t="s">
        <v>142</v>
      </c>
      <c r="E30" t="s">
        <v>143</v>
      </c>
      <c r="F30" t="s">
        <v>21</v>
      </c>
      <c r="G30" t="s">
        <v>22</v>
      </c>
      <c r="H30" t="s">
        <v>23</v>
      </c>
      <c r="I30" t="s">
        <v>23</v>
      </c>
      <c r="J30">
        <v>9</v>
      </c>
      <c r="K30">
        <f>SUM(M30:INDEX(M30:XFD30,1,M3))</f>
        <v>0</v>
      </c>
      <c r="L30" s="3"/>
    </row>
    <row r="31" spans="1:12" x14ac:dyDescent="0.25">
      <c r="A31" t="s">
        <v>144</v>
      </c>
      <c r="B31" t="s">
        <v>145</v>
      </c>
      <c r="C31" t="s">
        <v>146</v>
      </c>
      <c r="D31" t="s">
        <v>147</v>
      </c>
      <c r="E31" t="s">
        <v>148</v>
      </c>
      <c r="F31" t="s">
        <v>21</v>
      </c>
      <c r="G31" t="s">
        <v>22</v>
      </c>
      <c r="H31" t="s">
        <v>23</v>
      </c>
      <c r="I31" t="s">
        <v>23</v>
      </c>
      <c r="J31">
        <v>10</v>
      </c>
      <c r="K31">
        <f>SUM(M31:INDEX(M31:XFD31,1,M3))</f>
        <v>0</v>
      </c>
      <c r="L31" s="3"/>
    </row>
    <row r="32" spans="1:12" x14ac:dyDescent="0.25">
      <c r="A32" t="s">
        <v>149</v>
      </c>
      <c r="B32" t="s">
        <v>150</v>
      </c>
      <c r="C32" t="s">
        <v>151</v>
      </c>
      <c r="D32" t="s">
        <v>152</v>
      </c>
      <c r="E32" t="s">
        <v>153</v>
      </c>
      <c r="F32" t="s">
        <v>21</v>
      </c>
      <c r="G32" t="s">
        <v>22</v>
      </c>
      <c r="H32" t="s">
        <v>23</v>
      </c>
      <c r="I32" t="s">
        <v>23</v>
      </c>
      <c r="J32">
        <v>6</v>
      </c>
      <c r="K32">
        <f>SUM(M32:INDEX(M32:XFD32,1,M3))</f>
        <v>0</v>
      </c>
      <c r="L32" s="3"/>
    </row>
    <row r="33" spans="1:12" x14ac:dyDescent="0.25">
      <c r="A33" t="s">
        <v>154</v>
      </c>
      <c r="B33" t="s">
        <v>155</v>
      </c>
      <c r="C33" t="s">
        <v>156</v>
      </c>
      <c r="D33" t="s">
        <v>157</v>
      </c>
      <c r="E33" t="s">
        <v>158</v>
      </c>
      <c r="F33" t="s">
        <v>21</v>
      </c>
      <c r="G33" t="s">
        <v>22</v>
      </c>
      <c r="H33" t="s">
        <v>23</v>
      </c>
      <c r="I33" t="s">
        <v>23</v>
      </c>
      <c r="J33">
        <v>7</v>
      </c>
      <c r="K33">
        <f>SUM(M33:INDEX(M33:XFD33,1,M3))</f>
        <v>0</v>
      </c>
      <c r="L33" s="3"/>
    </row>
    <row r="34" spans="1:12" x14ac:dyDescent="0.25">
      <c r="A34" t="s">
        <v>159</v>
      </c>
      <c r="B34" t="s">
        <v>160</v>
      </c>
      <c r="C34" t="s">
        <v>161</v>
      </c>
      <c r="D34" t="s">
        <v>162</v>
      </c>
      <c r="E34" t="s">
        <v>163</v>
      </c>
      <c r="F34" t="s">
        <v>21</v>
      </c>
      <c r="G34" t="s">
        <v>22</v>
      </c>
      <c r="H34" t="s">
        <v>23</v>
      </c>
      <c r="I34" t="s">
        <v>23</v>
      </c>
      <c r="J34">
        <v>6</v>
      </c>
      <c r="K34">
        <f>SUM(M34:INDEX(M34:XFD34,1,M3))</f>
        <v>0</v>
      </c>
      <c r="L34" s="3"/>
    </row>
    <row r="35" spans="1:12" x14ac:dyDescent="0.25">
      <c r="A35" t="s">
        <v>164</v>
      </c>
      <c r="B35" t="s">
        <v>165</v>
      </c>
      <c r="C35" t="s">
        <v>166</v>
      </c>
      <c r="D35" t="s">
        <v>167</v>
      </c>
      <c r="E35" t="s">
        <v>168</v>
      </c>
      <c r="F35" t="s">
        <v>21</v>
      </c>
      <c r="G35" t="s">
        <v>22</v>
      </c>
      <c r="H35" t="s">
        <v>23</v>
      </c>
      <c r="I35" t="s">
        <v>23</v>
      </c>
      <c r="J35">
        <v>10</v>
      </c>
      <c r="K35">
        <f>SUM(M35:INDEX(M35:XFD35,1,M3))</f>
        <v>0</v>
      </c>
      <c r="L35" s="3"/>
    </row>
    <row r="36" spans="1:12" x14ac:dyDescent="0.25">
      <c r="A36" t="s">
        <v>169</v>
      </c>
      <c r="B36" t="s">
        <v>170</v>
      </c>
      <c r="C36" t="s">
        <v>171</v>
      </c>
      <c r="D36" t="s">
        <v>172</v>
      </c>
      <c r="E36" t="s">
        <v>173</v>
      </c>
      <c r="F36" t="s">
        <v>21</v>
      </c>
      <c r="G36" t="s">
        <v>22</v>
      </c>
      <c r="H36" t="s">
        <v>23</v>
      </c>
      <c r="I36" t="s">
        <v>23</v>
      </c>
      <c r="J36">
        <v>9</v>
      </c>
      <c r="K36">
        <f>SUM(M36:INDEX(M36:XFD36,1,M3))</f>
        <v>0</v>
      </c>
      <c r="L36" s="3"/>
    </row>
    <row r="37" spans="1:12" x14ac:dyDescent="0.25">
      <c r="A37" t="s">
        <v>174</v>
      </c>
      <c r="B37" t="s">
        <v>175</v>
      </c>
      <c r="C37" t="s">
        <v>176</v>
      </c>
      <c r="D37" t="s">
        <v>177</v>
      </c>
      <c r="E37" t="s">
        <v>178</v>
      </c>
      <c r="F37" t="s">
        <v>21</v>
      </c>
      <c r="G37" t="s">
        <v>22</v>
      </c>
      <c r="H37" t="s">
        <v>23</v>
      </c>
      <c r="I37" t="s">
        <v>23</v>
      </c>
      <c r="J37">
        <v>5</v>
      </c>
      <c r="K37">
        <f>SUM(M37:INDEX(M37:XFD37,1,M3))</f>
        <v>0</v>
      </c>
      <c r="L37" s="3"/>
    </row>
    <row r="38" spans="1:12" x14ac:dyDescent="0.25">
      <c r="A38" t="s">
        <v>179</v>
      </c>
      <c r="B38" t="s">
        <v>180</v>
      </c>
      <c r="C38" t="s">
        <v>181</v>
      </c>
      <c r="D38" t="s">
        <v>182</v>
      </c>
      <c r="E38" t="s">
        <v>183</v>
      </c>
      <c r="F38" t="s">
        <v>21</v>
      </c>
      <c r="G38" t="s">
        <v>22</v>
      </c>
      <c r="H38" t="s">
        <v>23</v>
      </c>
      <c r="I38" t="s">
        <v>23</v>
      </c>
      <c r="J38">
        <v>5</v>
      </c>
      <c r="K38">
        <f>SUM(M38:INDEX(M38:XFD38,1,M3))</f>
        <v>0</v>
      </c>
      <c r="L38" s="3"/>
    </row>
    <row r="39" spans="1:12" x14ac:dyDescent="0.25">
      <c r="A39" t="s">
        <v>184</v>
      </c>
      <c r="B39" t="s">
        <v>185</v>
      </c>
      <c r="C39" t="s">
        <v>186</v>
      </c>
      <c r="D39" t="s">
        <v>187</v>
      </c>
      <c r="E39" t="s">
        <v>188</v>
      </c>
      <c r="F39" t="s">
        <v>21</v>
      </c>
      <c r="G39" t="s">
        <v>22</v>
      </c>
      <c r="H39" t="s">
        <v>23</v>
      </c>
      <c r="I39" t="s">
        <v>23</v>
      </c>
      <c r="J39">
        <v>5</v>
      </c>
      <c r="K39">
        <f>SUM(M39:INDEX(M39:XFD39,1,M3))</f>
        <v>0</v>
      </c>
      <c r="L39" s="3"/>
    </row>
    <row r="40" spans="1:12" x14ac:dyDescent="0.25">
      <c r="A40" t="s">
        <v>189</v>
      </c>
      <c r="B40" t="s">
        <v>190</v>
      </c>
      <c r="C40" t="s">
        <v>191</v>
      </c>
      <c r="D40" t="s">
        <v>192</v>
      </c>
      <c r="E40" t="s">
        <v>193</v>
      </c>
      <c r="F40" t="s">
        <v>21</v>
      </c>
      <c r="G40" t="s">
        <v>22</v>
      </c>
      <c r="H40" t="s">
        <v>23</v>
      </c>
      <c r="I40" t="s">
        <v>23</v>
      </c>
      <c r="J40">
        <v>3</v>
      </c>
      <c r="K40">
        <f>SUM(M40:INDEX(M40:XFD40,1,M3))</f>
        <v>0</v>
      </c>
      <c r="L40" s="3"/>
    </row>
    <row r="41" spans="1:12" x14ac:dyDescent="0.25">
      <c r="A41" t="s">
        <v>194</v>
      </c>
      <c r="B41" t="s">
        <v>195</v>
      </c>
      <c r="C41" t="s">
        <v>196</v>
      </c>
      <c r="D41" t="s">
        <v>197</v>
      </c>
      <c r="E41" t="s">
        <v>198</v>
      </c>
      <c r="F41" t="s">
        <v>21</v>
      </c>
      <c r="G41" t="s">
        <v>22</v>
      </c>
      <c r="H41" t="s">
        <v>23</v>
      </c>
      <c r="I41" t="s">
        <v>23</v>
      </c>
      <c r="J41">
        <v>8</v>
      </c>
      <c r="K41">
        <f>SUM(M41:INDEX(M41:XFD41,1,M3))</f>
        <v>0</v>
      </c>
      <c r="L41" s="3"/>
    </row>
    <row r="42" spans="1:12" x14ac:dyDescent="0.25">
      <c r="A42" t="s">
        <v>199</v>
      </c>
      <c r="B42" t="s">
        <v>200</v>
      </c>
      <c r="C42" t="s">
        <v>201</v>
      </c>
      <c r="D42" t="s">
        <v>202</v>
      </c>
      <c r="E42" t="s">
        <v>203</v>
      </c>
      <c r="F42" t="s">
        <v>21</v>
      </c>
      <c r="G42" t="s">
        <v>22</v>
      </c>
      <c r="H42" t="s">
        <v>23</v>
      </c>
      <c r="I42" t="s">
        <v>23</v>
      </c>
      <c r="J42">
        <v>1</v>
      </c>
      <c r="K42">
        <f>SUM(M42:INDEX(M42:XFD42,1,M3))</f>
        <v>0</v>
      </c>
      <c r="L42" s="3"/>
    </row>
    <row r="43" spans="1:12" x14ac:dyDescent="0.25">
      <c r="A43" t="s">
        <v>204</v>
      </c>
      <c r="B43" t="s">
        <v>205</v>
      </c>
      <c r="C43" t="s">
        <v>206</v>
      </c>
      <c r="D43" t="s">
        <v>207</v>
      </c>
      <c r="E43" t="s">
        <v>208</v>
      </c>
      <c r="F43" t="s">
        <v>21</v>
      </c>
      <c r="G43" t="s">
        <v>22</v>
      </c>
      <c r="H43" t="s">
        <v>23</v>
      </c>
      <c r="I43" t="s">
        <v>23</v>
      </c>
      <c r="J43">
        <v>3</v>
      </c>
      <c r="K43">
        <f>SUM(M43:INDEX(M43:XFD43,1,M3))</f>
        <v>0</v>
      </c>
      <c r="L43" s="3"/>
    </row>
    <row r="44" spans="1:12" x14ac:dyDescent="0.25">
      <c r="A44" t="s">
        <v>209</v>
      </c>
      <c r="B44" t="s">
        <v>210</v>
      </c>
      <c r="C44" t="s">
        <v>211</v>
      </c>
      <c r="D44" t="s">
        <v>212</v>
      </c>
      <c r="E44" t="s">
        <v>213</v>
      </c>
      <c r="F44" t="s">
        <v>21</v>
      </c>
      <c r="G44" t="s">
        <v>22</v>
      </c>
      <c r="H44" t="s">
        <v>23</v>
      </c>
      <c r="I44" t="s">
        <v>23</v>
      </c>
      <c r="J44">
        <v>9</v>
      </c>
      <c r="K44">
        <f>SUM(M44:INDEX(M44:XFD44,1,M3))</f>
        <v>0</v>
      </c>
      <c r="L44" s="3"/>
    </row>
    <row r="45" spans="1:12" x14ac:dyDescent="0.25">
      <c r="A45" t="s">
        <v>214</v>
      </c>
      <c r="B45" t="s">
        <v>215</v>
      </c>
      <c r="C45" t="s">
        <v>216</v>
      </c>
      <c r="D45" t="s">
        <v>217</v>
      </c>
      <c r="E45" t="s">
        <v>218</v>
      </c>
      <c r="F45" t="s">
        <v>21</v>
      </c>
      <c r="G45" t="s">
        <v>22</v>
      </c>
      <c r="H45" t="s">
        <v>23</v>
      </c>
      <c r="I45" t="s">
        <v>23</v>
      </c>
      <c r="J45">
        <v>5</v>
      </c>
      <c r="K45">
        <f>SUM(M45:INDEX(M45:XFD45,1,M3))</f>
        <v>0</v>
      </c>
      <c r="L45" s="3"/>
    </row>
    <row r="46" spans="1:12" x14ac:dyDescent="0.25">
      <c r="A46" t="s">
        <v>219</v>
      </c>
      <c r="B46" t="s">
        <v>220</v>
      </c>
      <c r="C46" t="s">
        <v>221</v>
      </c>
      <c r="D46" t="s">
        <v>222</v>
      </c>
      <c r="E46" t="s">
        <v>223</v>
      </c>
      <c r="F46" t="s">
        <v>21</v>
      </c>
      <c r="G46" t="s">
        <v>22</v>
      </c>
      <c r="H46" t="s">
        <v>23</v>
      </c>
      <c r="I46" t="s">
        <v>23</v>
      </c>
      <c r="J46">
        <v>5</v>
      </c>
      <c r="K46">
        <f>SUM(M46:INDEX(M46:XFD46,1,M3))</f>
        <v>0</v>
      </c>
      <c r="L46" s="3"/>
    </row>
    <row r="47" spans="1:12" x14ac:dyDescent="0.25">
      <c r="A47" t="s">
        <v>224</v>
      </c>
      <c r="B47" t="s">
        <v>225</v>
      </c>
      <c r="C47" t="s">
        <v>226</v>
      </c>
      <c r="D47" t="s">
        <v>227</v>
      </c>
      <c r="E47" t="s">
        <v>228</v>
      </c>
      <c r="F47" t="s">
        <v>21</v>
      </c>
      <c r="G47" t="s">
        <v>22</v>
      </c>
      <c r="H47" t="s">
        <v>23</v>
      </c>
      <c r="I47" t="s">
        <v>23</v>
      </c>
      <c r="J47">
        <v>1</v>
      </c>
      <c r="K47">
        <f>SUM(M47:INDEX(M47:XFD47,1,M3))</f>
        <v>0</v>
      </c>
      <c r="L47" s="3"/>
    </row>
    <row r="48" spans="1:12" x14ac:dyDescent="0.25">
      <c r="A48" t="s">
        <v>229</v>
      </c>
      <c r="B48" t="s">
        <v>230</v>
      </c>
      <c r="C48" t="s">
        <v>231</v>
      </c>
      <c r="D48" t="s">
        <v>232</v>
      </c>
      <c r="E48" t="s">
        <v>233</v>
      </c>
      <c r="F48" t="s">
        <v>21</v>
      </c>
      <c r="G48" t="s">
        <v>22</v>
      </c>
      <c r="H48" t="s">
        <v>23</v>
      </c>
      <c r="I48" t="s">
        <v>23</v>
      </c>
      <c r="J48">
        <v>1</v>
      </c>
      <c r="K48">
        <f>SUM(M48:INDEX(M48:XFD48,1,M3))</f>
        <v>0</v>
      </c>
      <c r="L48" s="3"/>
    </row>
    <row r="49" spans="1:12" x14ac:dyDescent="0.25">
      <c r="A49" t="s">
        <v>234</v>
      </c>
      <c r="B49" t="s">
        <v>235</v>
      </c>
      <c r="C49" t="s">
        <v>236</v>
      </c>
      <c r="D49" t="s">
        <v>237</v>
      </c>
      <c r="E49" t="s">
        <v>238</v>
      </c>
      <c r="F49" t="s">
        <v>21</v>
      </c>
      <c r="G49" t="s">
        <v>22</v>
      </c>
      <c r="H49" t="s">
        <v>23</v>
      </c>
      <c r="I49" t="s">
        <v>23</v>
      </c>
      <c r="J49">
        <v>1</v>
      </c>
      <c r="K49">
        <f>SUM(M49:INDEX(M49:XFD49,1,M3))</f>
        <v>0</v>
      </c>
      <c r="L49" s="3"/>
    </row>
    <row r="50" spans="1:12" x14ac:dyDescent="0.25">
      <c r="A50" t="s">
        <v>239</v>
      </c>
      <c r="B50" t="s">
        <v>240</v>
      </c>
      <c r="C50" t="s">
        <v>241</v>
      </c>
      <c r="D50" t="s">
        <v>242</v>
      </c>
      <c r="E50" t="s">
        <v>243</v>
      </c>
      <c r="F50" t="s">
        <v>21</v>
      </c>
      <c r="G50" t="s">
        <v>22</v>
      </c>
      <c r="H50" t="s">
        <v>23</v>
      </c>
      <c r="I50" t="s">
        <v>23</v>
      </c>
      <c r="J50">
        <v>1</v>
      </c>
      <c r="K50">
        <f>SUM(M50:INDEX(M50:XFD50,1,M3))</f>
        <v>0</v>
      </c>
      <c r="L50" s="3"/>
    </row>
    <row r="51" spans="1:12" x14ac:dyDescent="0.25">
      <c r="A51" t="s">
        <v>244</v>
      </c>
      <c r="B51" t="s">
        <v>245</v>
      </c>
      <c r="C51" t="s">
        <v>246</v>
      </c>
      <c r="D51" t="s">
        <v>247</v>
      </c>
      <c r="E51" t="s">
        <v>248</v>
      </c>
      <c r="F51" t="s">
        <v>21</v>
      </c>
      <c r="G51" t="s">
        <v>22</v>
      </c>
      <c r="H51" t="s">
        <v>23</v>
      </c>
      <c r="I51" t="s">
        <v>23</v>
      </c>
      <c r="J51">
        <v>10</v>
      </c>
      <c r="K51">
        <f>SUM(M51:INDEX(M51:XFD51,1,M3))</f>
        <v>0</v>
      </c>
      <c r="L51" s="3"/>
    </row>
    <row r="52" spans="1:12" x14ac:dyDescent="0.25">
      <c r="A52" t="s">
        <v>249</v>
      </c>
      <c r="B52" t="s">
        <v>250</v>
      </c>
      <c r="C52" t="s">
        <v>251</v>
      </c>
      <c r="D52" t="s">
        <v>252</v>
      </c>
      <c r="E52" t="s">
        <v>253</v>
      </c>
      <c r="F52" t="s">
        <v>21</v>
      </c>
      <c r="G52" t="s">
        <v>22</v>
      </c>
      <c r="H52" t="s">
        <v>23</v>
      </c>
      <c r="I52" t="s">
        <v>23</v>
      </c>
      <c r="J52">
        <v>5</v>
      </c>
      <c r="K52">
        <f>SUM(M52:INDEX(M52:XFD52,1,M3))</f>
        <v>0</v>
      </c>
      <c r="L52" s="3"/>
    </row>
    <row r="53" spans="1:12" x14ac:dyDescent="0.25">
      <c r="A53" t="s">
        <v>254</v>
      </c>
      <c r="B53" t="s">
        <v>255</v>
      </c>
      <c r="C53" t="s">
        <v>256</v>
      </c>
      <c r="D53" t="s">
        <v>257</v>
      </c>
      <c r="E53" t="s">
        <v>258</v>
      </c>
      <c r="F53" t="s">
        <v>21</v>
      </c>
      <c r="G53" t="s">
        <v>22</v>
      </c>
      <c r="H53" t="s">
        <v>23</v>
      </c>
      <c r="I53" t="s">
        <v>23</v>
      </c>
      <c r="J53">
        <v>7</v>
      </c>
      <c r="K53">
        <f>SUM(M53:INDEX(M53:XFD53,1,M3))</f>
        <v>0</v>
      </c>
      <c r="L53" s="3"/>
    </row>
    <row r="54" spans="1:12" x14ac:dyDescent="0.25">
      <c r="A54" t="s">
        <v>259</v>
      </c>
      <c r="B54" t="s">
        <v>260</v>
      </c>
      <c r="C54" t="s">
        <v>261</v>
      </c>
      <c r="D54" t="s">
        <v>262</v>
      </c>
      <c r="E54" t="s">
        <v>263</v>
      </c>
      <c r="F54" t="s">
        <v>21</v>
      </c>
      <c r="G54" t="s">
        <v>22</v>
      </c>
      <c r="H54" t="s">
        <v>23</v>
      </c>
      <c r="I54" t="s">
        <v>23</v>
      </c>
      <c r="J54">
        <v>1</v>
      </c>
      <c r="K54">
        <f>SUM(M54:INDEX(M54:XFD54,1,M3))</f>
        <v>0</v>
      </c>
      <c r="L54" s="3"/>
    </row>
    <row r="55" spans="1:12" x14ac:dyDescent="0.25">
      <c r="A55" t="s">
        <v>264</v>
      </c>
      <c r="B55" t="s">
        <v>265</v>
      </c>
      <c r="C55" t="s">
        <v>266</v>
      </c>
      <c r="D55" t="s">
        <v>267</v>
      </c>
      <c r="E55" t="s">
        <v>268</v>
      </c>
      <c r="F55" t="s">
        <v>21</v>
      </c>
      <c r="G55" t="s">
        <v>22</v>
      </c>
      <c r="H55" t="s">
        <v>23</v>
      </c>
      <c r="I55" t="s">
        <v>23</v>
      </c>
      <c r="J55">
        <v>4</v>
      </c>
      <c r="K55">
        <f>SUM(M55:INDEX(M55:XFD55,1,M3))</f>
        <v>0</v>
      </c>
      <c r="L55" s="3"/>
    </row>
    <row r="56" spans="1:12" x14ac:dyDescent="0.25">
      <c r="A56" t="s">
        <v>269</v>
      </c>
      <c r="B56" t="s">
        <v>270</v>
      </c>
      <c r="C56" t="s">
        <v>271</v>
      </c>
      <c r="D56" t="s">
        <v>272</v>
      </c>
      <c r="E56" t="s">
        <v>273</v>
      </c>
      <c r="F56" t="s">
        <v>21</v>
      </c>
      <c r="G56" t="s">
        <v>22</v>
      </c>
      <c r="H56" t="s">
        <v>23</v>
      </c>
      <c r="I56" t="s">
        <v>23</v>
      </c>
      <c r="J56">
        <v>6</v>
      </c>
      <c r="K56">
        <f>SUM(M56:INDEX(M56:XFD56,1,M3))</f>
        <v>0</v>
      </c>
      <c r="L56" s="3"/>
    </row>
    <row r="57" spans="1:12" x14ac:dyDescent="0.25">
      <c r="A57" t="s">
        <v>274</v>
      </c>
      <c r="B57" t="s">
        <v>275</v>
      </c>
      <c r="C57" t="s">
        <v>276</v>
      </c>
      <c r="D57" t="s">
        <v>277</v>
      </c>
      <c r="E57" t="s">
        <v>278</v>
      </c>
      <c r="F57" t="s">
        <v>21</v>
      </c>
      <c r="G57" t="s">
        <v>22</v>
      </c>
      <c r="H57" t="s">
        <v>23</v>
      </c>
      <c r="I57" t="s">
        <v>23</v>
      </c>
      <c r="J57">
        <v>1</v>
      </c>
      <c r="K57">
        <f>SUM(M57:INDEX(M57:XFD57,1,M3))</f>
        <v>0</v>
      </c>
      <c r="L57" s="3"/>
    </row>
    <row r="58" spans="1:12" x14ac:dyDescent="0.25">
      <c r="A58" t="s">
        <v>279</v>
      </c>
      <c r="B58" t="s">
        <v>280</v>
      </c>
      <c r="C58" t="s">
        <v>281</v>
      </c>
      <c r="D58" t="s">
        <v>282</v>
      </c>
      <c r="E58" t="s">
        <v>283</v>
      </c>
      <c r="F58" t="s">
        <v>21</v>
      </c>
      <c r="G58" t="s">
        <v>22</v>
      </c>
      <c r="H58" t="s">
        <v>23</v>
      </c>
      <c r="I58" t="s">
        <v>23</v>
      </c>
      <c r="J58">
        <v>5</v>
      </c>
      <c r="K58">
        <f>SUM(M58:INDEX(M58:XFD58,1,M3))</f>
        <v>0</v>
      </c>
      <c r="L58" s="3"/>
    </row>
    <row r="59" spans="1:12" x14ac:dyDescent="0.25">
      <c r="A59" t="s">
        <v>284</v>
      </c>
      <c r="B59" t="s">
        <v>285</v>
      </c>
      <c r="C59" t="s">
        <v>286</v>
      </c>
      <c r="D59" t="s">
        <v>287</v>
      </c>
      <c r="E59" t="s">
        <v>288</v>
      </c>
      <c r="F59" t="s">
        <v>21</v>
      </c>
      <c r="G59" t="s">
        <v>22</v>
      </c>
      <c r="H59" t="s">
        <v>23</v>
      </c>
      <c r="I59" t="s">
        <v>23</v>
      </c>
      <c r="J59">
        <v>10</v>
      </c>
      <c r="K59">
        <f>SUM(M59:INDEX(M59:XFD59,1,M3))</f>
        <v>0</v>
      </c>
      <c r="L59" s="3"/>
    </row>
    <row r="60" spans="1:12" x14ac:dyDescent="0.25">
      <c r="A60" t="s">
        <v>289</v>
      </c>
      <c r="B60" t="s">
        <v>290</v>
      </c>
      <c r="C60" t="s">
        <v>291</v>
      </c>
      <c r="D60" t="s">
        <v>292</v>
      </c>
      <c r="E60" t="s">
        <v>293</v>
      </c>
      <c r="F60" t="s">
        <v>21</v>
      </c>
      <c r="G60" t="s">
        <v>22</v>
      </c>
      <c r="H60" t="s">
        <v>23</v>
      </c>
      <c r="I60" t="s">
        <v>23</v>
      </c>
      <c r="J60">
        <v>7</v>
      </c>
      <c r="K60">
        <f>SUM(M60:INDEX(M60:XFD60,1,M3))</f>
        <v>0</v>
      </c>
      <c r="L60" s="3"/>
    </row>
    <row r="61" spans="1:12" x14ac:dyDescent="0.25">
      <c r="A61" t="s">
        <v>294</v>
      </c>
      <c r="B61" t="s">
        <v>295</v>
      </c>
      <c r="C61" t="s">
        <v>296</v>
      </c>
      <c r="D61" t="s">
        <v>297</v>
      </c>
      <c r="E61" t="s">
        <v>298</v>
      </c>
      <c r="F61" t="s">
        <v>21</v>
      </c>
      <c r="G61" t="s">
        <v>22</v>
      </c>
      <c r="H61" t="s">
        <v>23</v>
      </c>
      <c r="I61" t="s">
        <v>23</v>
      </c>
      <c r="J61">
        <v>7</v>
      </c>
      <c r="K61">
        <f>SUM(M61:INDEX(M61:XFD61,1,M3))</f>
        <v>0</v>
      </c>
      <c r="L61" s="3"/>
    </row>
    <row r="62" spans="1:12" x14ac:dyDescent="0.25">
      <c r="A62" t="s">
        <v>299</v>
      </c>
      <c r="B62" t="s">
        <v>300</v>
      </c>
      <c r="C62" t="s">
        <v>301</v>
      </c>
      <c r="D62" t="s">
        <v>302</v>
      </c>
      <c r="E62" t="s">
        <v>303</v>
      </c>
      <c r="F62" t="s">
        <v>21</v>
      </c>
      <c r="G62" t="s">
        <v>22</v>
      </c>
      <c r="H62" t="s">
        <v>23</v>
      </c>
      <c r="I62" t="s">
        <v>23</v>
      </c>
      <c r="J62">
        <v>7</v>
      </c>
      <c r="K62">
        <f>SUM(M62:INDEX(M62:XFD62,1,M3))</f>
        <v>0</v>
      </c>
      <c r="L62" s="3"/>
    </row>
    <row r="63" spans="1:12" x14ac:dyDescent="0.25">
      <c r="A63" t="s">
        <v>304</v>
      </c>
      <c r="B63" t="s">
        <v>305</v>
      </c>
      <c r="C63" t="s">
        <v>306</v>
      </c>
      <c r="D63" t="s">
        <v>307</v>
      </c>
      <c r="E63" t="s">
        <v>308</v>
      </c>
      <c r="F63" t="s">
        <v>21</v>
      </c>
      <c r="G63" t="s">
        <v>22</v>
      </c>
      <c r="H63" t="s">
        <v>23</v>
      </c>
      <c r="I63" t="s">
        <v>23</v>
      </c>
      <c r="J63">
        <v>10</v>
      </c>
      <c r="K63">
        <f>SUM(M63:INDEX(M63:XFD63,1,M3))</f>
        <v>0</v>
      </c>
      <c r="L63" s="3"/>
    </row>
    <row r="64" spans="1:12" x14ac:dyDescent="0.25">
      <c r="A64" t="s">
        <v>309</v>
      </c>
      <c r="B64" t="s">
        <v>310</v>
      </c>
      <c r="C64" t="s">
        <v>311</v>
      </c>
      <c r="D64" t="s">
        <v>312</v>
      </c>
      <c r="E64" t="s">
        <v>313</v>
      </c>
      <c r="F64" t="s">
        <v>21</v>
      </c>
      <c r="G64" t="s">
        <v>22</v>
      </c>
      <c r="H64" t="s">
        <v>23</v>
      </c>
      <c r="I64" t="s">
        <v>23</v>
      </c>
      <c r="J64">
        <v>1</v>
      </c>
      <c r="K64">
        <f>SUM(M64:INDEX(M64:XFD64,1,M3))</f>
        <v>0</v>
      </c>
      <c r="L64" s="3"/>
    </row>
    <row r="65" spans="1:12" x14ac:dyDescent="0.25">
      <c r="A65" t="s">
        <v>314</v>
      </c>
      <c r="B65" t="s">
        <v>315</v>
      </c>
      <c r="C65" t="s">
        <v>316</v>
      </c>
      <c r="D65" t="s">
        <v>317</v>
      </c>
      <c r="E65" t="s">
        <v>318</v>
      </c>
      <c r="F65" t="s">
        <v>21</v>
      </c>
      <c r="G65" t="s">
        <v>22</v>
      </c>
      <c r="H65" t="s">
        <v>23</v>
      </c>
      <c r="I65" t="s">
        <v>23</v>
      </c>
      <c r="J65">
        <v>3</v>
      </c>
      <c r="K65">
        <f>SUM(M65:INDEX(M65:XFD65,1,M3))</f>
        <v>0</v>
      </c>
      <c r="L65" s="3"/>
    </row>
    <row r="66" spans="1:12" x14ac:dyDescent="0.25">
      <c r="A66" t="s">
        <v>319</v>
      </c>
      <c r="B66" t="s">
        <v>320</v>
      </c>
      <c r="C66" t="s">
        <v>321</v>
      </c>
      <c r="D66" t="s">
        <v>322</v>
      </c>
      <c r="E66" t="s">
        <v>323</v>
      </c>
      <c r="F66" t="s">
        <v>21</v>
      </c>
      <c r="G66" t="s">
        <v>22</v>
      </c>
      <c r="H66" t="s">
        <v>23</v>
      </c>
      <c r="I66" t="s">
        <v>23</v>
      </c>
      <c r="J66">
        <v>1</v>
      </c>
      <c r="K66">
        <f>SUM(M66:INDEX(M66:XFD66,1,M3))</f>
        <v>0</v>
      </c>
      <c r="L66" s="3"/>
    </row>
    <row r="67" spans="1:12" x14ac:dyDescent="0.25">
      <c r="A67" t="s">
        <v>324</v>
      </c>
      <c r="B67" t="s">
        <v>325</v>
      </c>
      <c r="C67" t="s">
        <v>326</v>
      </c>
      <c r="D67" t="s">
        <v>327</v>
      </c>
      <c r="E67" t="s">
        <v>328</v>
      </c>
      <c r="F67" t="s">
        <v>21</v>
      </c>
      <c r="G67" t="s">
        <v>22</v>
      </c>
      <c r="H67" t="s">
        <v>23</v>
      </c>
      <c r="I67" t="s">
        <v>23</v>
      </c>
      <c r="J67">
        <v>19</v>
      </c>
      <c r="K67">
        <f>SUM(M67:INDEX(M67:XFD67,1,M3))</f>
        <v>0</v>
      </c>
      <c r="L67" s="3"/>
    </row>
    <row r="68" spans="1:12" x14ac:dyDescent="0.25">
      <c r="A68" t="s">
        <v>329</v>
      </c>
      <c r="B68" t="s">
        <v>330</v>
      </c>
      <c r="C68" t="s">
        <v>331</v>
      </c>
      <c r="D68" t="s">
        <v>332</v>
      </c>
      <c r="E68" t="s">
        <v>333</v>
      </c>
      <c r="F68" t="s">
        <v>21</v>
      </c>
      <c r="G68" t="s">
        <v>22</v>
      </c>
      <c r="H68" t="s">
        <v>23</v>
      </c>
      <c r="I68" t="s">
        <v>23</v>
      </c>
      <c r="J68">
        <v>14</v>
      </c>
      <c r="K68">
        <f>SUM(M68:INDEX(M68:XFD68,1,M3))</f>
        <v>0</v>
      </c>
      <c r="L68" s="3"/>
    </row>
    <row r="69" spans="1:12" x14ac:dyDescent="0.25">
      <c r="A69" t="s">
        <v>334</v>
      </c>
      <c r="B69" t="s">
        <v>335</v>
      </c>
      <c r="C69" t="s">
        <v>336</v>
      </c>
      <c r="D69" t="s">
        <v>337</v>
      </c>
      <c r="E69" t="s">
        <v>338</v>
      </c>
      <c r="F69" t="s">
        <v>21</v>
      </c>
      <c r="G69" t="s">
        <v>22</v>
      </c>
      <c r="H69" t="s">
        <v>23</v>
      </c>
      <c r="I69" t="s">
        <v>23</v>
      </c>
      <c r="J69">
        <v>5</v>
      </c>
      <c r="K69">
        <f>SUM(M69:INDEX(M69:XFD69,1,M3))</f>
        <v>0</v>
      </c>
      <c r="L69" s="3"/>
    </row>
    <row r="70" spans="1:12" x14ac:dyDescent="0.25">
      <c r="A70" t="s">
        <v>339</v>
      </c>
      <c r="B70" t="s">
        <v>340</v>
      </c>
      <c r="C70" t="s">
        <v>341</v>
      </c>
      <c r="D70" t="s">
        <v>342</v>
      </c>
      <c r="E70" t="s">
        <v>343</v>
      </c>
      <c r="F70" t="s">
        <v>21</v>
      </c>
      <c r="G70" t="s">
        <v>22</v>
      </c>
      <c r="H70" t="s">
        <v>23</v>
      </c>
      <c r="I70" t="s">
        <v>23</v>
      </c>
      <c r="J70">
        <v>17</v>
      </c>
      <c r="K70">
        <f>SUM(M70:INDEX(M70:XFD70,1,M3))</f>
        <v>0</v>
      </c>
      <c r="L70" s="3"/>
    </row>
    <row r="71" spans="1:12" x14ac:dyDescent="0.25">
      <c r="A71" t="s">
        <v>344</v>
      </c>
      <c r="B71" t="s">
        <v>345</v>
      </c>
      <c r="C71" t="s">
        <v>346</v>
      </c>
      <c r="D71" t="s">
        <v>347</v>
      </c>
      <c r="E71" t="s">
        <v>348</v>
      </c>
      <c r="F71" t="s">
        <v>21</v>
      </c>
      <c r="G71" t="s">
        <v>22</v>
      </c>
      <c r="H71" t="s">
        <v>23</v>
      </c>
      <c r="I71" t="s">
        <v>23</v>
      </c>
      <c r="J71">
        <v>17</v>
      </c>
      <c r="K71">
        <f>SUM(M71:INDEX(M71:XFD71,1,M3))</f>
        <v>0</v>
      </c>
      <c r="L71" s="3"/>
    </row>
    <row r="72" spans="1:12" x14ac:dyDescent="0.25">
      <c r="A72" t="s">
        <v>349</v>
      </c>
      <c r="B72" t="s">
        <v>350</v>
      </c>
      <c r="C72" t="s">
        <v>351</v>
      </c>
      <c r="D72" t="s">
        <v>352</v>
      </c>
      <c r="E72" t="s">
        <v>353</v>
      </c>
      <c r="F72" t="s">
        <v>21</v>
      </c>
      <c r="G72" t="s">
        <v>22</v>
      </c>
      <c r="H72" t="s">
        <v>23</v>
      </c>
      <c r="I72" t="s">
        <v>23</v>
      </c>
      <c r="J72">
        <v>11</v>
      </c>
      <c r="K72">
        <f>SUM(M72:INDEX(M72:XFD72,1,M3))</f>
        <v>0</v>
      </c>
      <c r="L72" s="3"/>
    </row>
    <row r="73" spans="1:12" x14ac:dyDescent="0.25">
      <c r="A73" t="s">
        <v>354</v>
      </c>
      <c r="B73" t="s">
        <v>355</v>
      </c>
      <c r="C73" t="s">
        <v>356</v>
      </c>
      <c r="D73" t="s">
        <v>357</v>
      </c>
      <c r="E73" t="s">
        <v>358</v>
      </c>
      <c r="F73" t="s">
        <v>21</v>
      </c>
      <c r="G73" t="s">
        <v>22</v>
      </c>
      <c r="H73" t="s">
        <v>23</v>
      </c>
      <c r="I73" t="s">
        <v>23</v>
      </c>
      <c r="J73">
        <v>5</v>
      </c>
      <c r="K73">
        <f>SUM(M73:INDEX(M73:XFD73,1,M3))</f>
        <v>0</v>
      </c>
      <c r="L73" s="3"/>
    </row>
    <row r="74" spans="1:12" x14ac:dyDescent="0.25">
      <c r="A74" t="s">
        <v>359</v>
      </c>
      <c r="B74" t="s">
        <v>360</v>
      </c>
      <c r="C74" t="s">
        <v>361</v>
      </c>
      <c r="D74" t="s">
        <v>362</v>
      </c>
      <c r="E74" t="s">
        <v>363</v>
      </c>
      <c r="F74" t="s">
        <v>21</v>
      </c>
      <c r="G74" t="s">
        <v>22</v>
      </c>
      <c r="H74" t="s">
        <v>23</v>
      </c>
      <c r="I74" t="s">
        <v>23</v>
      </c>
      <c r="J74">
        <v>21</v>
      </c>
      <c r="K74">
        <f>SUM(M74:INDEX(M74:XFD74,1,M3))</f>
        <v>0</v>
      </c>
      <c r="L74" s="3"/>
    </row>
    <row r="75" spans="1:12" x14ac:dyDescent="0.25">
      <c r="A75" t="s">
        <v>364</v>
      </c>
      <c r="B75" t="s">
        <v>365</v>
      </c>
      <c r="C75" t="s">
        <v>366</v>
      </c>
      <c r="D75" t="s">
        <v>367</v>
      </c>
      <c r="E75" t="s">
        <v>368</v>
      </c>
      <c r="F75" t="s">
        <v>21</v>
      </c>
      <c r="G75" t="s">
        <v>22</v>
      </c>
      <c r="H75" t="s">
        <v>23</v>
      </c>
      <c r="I75" t="s">
        <v>23</v>
      </c>
      <c r="J75">
        <v>2</v>
      </c>
      <c r="K75">
        <f>SUM(M75:INDEX(M75:XFD75,1,M3))</f>
        <v>0</v>
      </c>
      <c r="L75" s="3"/>
    </row>
    <row r="76" spans="1:12" x14ac:dyDescent="0.25">
      <c r="A76" t="s">
        <v>369</v>
      </c>
      <c r="B76" t="s">
        <v>370</v>
      </c>
      <c r="C76" t="s">
        <v>371</v>
      </c>
      <c r="D76" t="s">
        <v>372</v>
      </c>
      <c r="E76" t="s">
        <v>373</v>
      </c>
      <c r="F76" t="s">
        <v>21</v>
      </c>
      <c r="G76" t="s">
        <v>22</v>
      </c>
      <c r="H76" t="s">
        <v>23</v>
      </c>
      <c r="I76" t="s">
        <v>23</v>
      </c>
      <c r="J76">
        <v>2</v>
      </c>
      <c r="K76">
        <f>SUM(M76:INDEX(M76:XFD76,1,M3))</f>
        <v>0</v>
      </c>
      <c r="L76" s="3"/>
    </row>
    <row r="77" spans="1:12" x14ac:dyDescent="0.25">
      <c r="A77" t="s">
        <v>374</v>
      </c>
      <c r="B77" t="s">
        <v>375</v>
      </c>
      <c r="C77" t="s">
        <v>376</v>
      </c>
      <c r="D77" t="s">
        <v>377</v>
      </c>
      <c r="E77" t="s">
        <v>378</v>
      </c>
      <c r="F77" t="s">
        <v>21</v>
      </c>
      <c r="G77" t="s">
        <v>22</v>
      </c>
      <c r="H77" t="s">
        <v>23</v>
      </c>
      <c r="I77" t="s">
        <v>23</v>
      </c>
      <c r="J77">
        <v>8</v>
      </c>
      <c r="K77">
        <f>SUM(M77:INDEX(M77:XFD77,1,M3))</f>
        <v>0</v>
      </c>
      <c r="L77" s="3"/>
    </row>
    <row r="78" spans="1:12" x14ac:dyDescent="0.25">
      <c r="A78" t="s">
        <v>379</v>
      </c>
      <c r="B78" t="s">
        <v>380</v>
      </c>
      <c r="C78" t="s">
        <v>381</v>
      </c>
      <c r="D78" t="s">
        <v>382</v>
      </c>
      <c r="E78" t="s">
        <v>383</v>
      </c>
      <c r="F78" t="s">
        <v>21</v>
      </c>
      <c r="G78" t="s">
        <v>22</v>
      </c>
      <c r="H78" t="s">
        <v>23</v>
      </c>
      <c r="I78" t="s">
        <v>23</v>
      </c>
      <c r="J78">
        <v>9</v>
      </c>
      <c r="K78">
        <f>SUM(M78:INDEX(M78:XFD78,1,M3))</f>
        <v>0</v>
      </c>
      <c r="L78" s="3"/>
    </row>
    <row r="79" spans="1:12" x14ac:dyDescent="0.25">
      <c r="A79" t="s">
        <v>384</v>
      </c>
      <c r="B79" t="s">
        <v>385</v>
      </c>
      <c r="C79" t="s">
        <v>386</v>
      </c>
      <c r="D79" t="s">
        <v>387</v>
      </c>
      <c r="E79" t="s">
        <v>388</v>
      </c>
      <c r="F79" t="s">
        <v>21</v>
      </c>
      <c r="G79" t="s">
        <v>22</v>
      </c>
      <c r="H79" t="s">
        <v>23</v>
      </c>
      <c r="I79" t="s">
        <v>23</v>
      </c>
      <c r="J79">
        <v>1</v>
      </c>
      <c r="K79">
        <f>SUM(M79:INDEX(M79:XFD79,1,M3))</f>
        <v>0</v>
      </c>
      <c r="L79" s="3"/>
    </row>
    <row r="80" spans="1:12" x14ac:dyDescent="0.25">
      <c r="A80" t="s">
        <v>389</v>
      </c>
      <c r="B80" t="s">
        <v>390</v>
      </c>
      <c r="C80" t="s">
        <v>391</v>
      </c>
      <c r="D80" t="s">
        <v>392</v>
      </c>
      <c r="E80" t="s">
        <v>393</v>
      </c>
      <c r="F80" t="s">
        <v>21</v>
      </c>
      <c r="G80" t="s">
        <v>22</v>
      </c>
      <c r="H80" t="s">
        <v>23</v>
      </c>
      <c r="I80" t="s">
        <v>23</v>
      </c>
      <c r="J80">
        <v>11</v>
      </c>
      <c r="K80">
        <f>SUM(M80:INDEX(M80:XFD80,1,M3))</f>
        <v>0</v>
      </c>
      <c r="L80" s="3"/>
    </row>
    <row r="81" spans="1:12" x14ac:dyDescent="0.25">
      <c r="A81" t="s">
        <v>394</v>
      </c>
      <c r="B81" t="s">
        <v>395</v>
      </c>
      <c r="C81" t="s">
        <v>396</v>
      </c>
      <c r="D81" t="s">
        <v>397</v>
      </c>
      <c r="E81" t="s">
        <v>398</v>
      </c>
      <c r="F81" t="s">
        <v>21</v>
      </c>
      <c r="G81" t="s">
        <v>22</v>
      </c>
      <c r="H81" t="s">
        <v>23</v>
      </c>
      <c r="I81" t="s">
        <v>23</v>
      </c>
      <c r="J81">
        <v>6</v>
      </c>
      <c r="K81">
        <f>SUM(M81:INDEX(M81:XFD81,1,M3))</f>
        <v>0</v>
      </c>
      <c r="L81" s="3"/>
    </row>
    <row r="82" spans="1:12" x14ac:dyDescent="0.25">
      <c r="A82" t="s">
        <v>399</v>
      </c>
      <c r="B82" t="s">
        <v>400</v>
      </c>
      <c r="C82" t="s">
        <v>401</v>
      </c>
      <c r="D82" t="s">
        <v>402</v>
      </c>
      <c r="E82" t="s">
        <v>403</v>
      </c>
      <c r="F82" t="s">
        <v>21</v>
      </c>
      <c r="G82" t="s">
        <v>22</v>
      </c>
      <c r="H82" t="s">
        <v>23</v>
      </c>
      <c r="I82" t="s">
        <v>23</v>
      </c>
      <c r="J82">
        <v>1</v>
      </c>
      <c r="K82">
        <f>SUM(M82:INDEX(M82:XFD82,1,M3))</f>
        <v>0</v>
      </c>
      <c r="L82" s="3"/>
    </row>
    <row r="83" spans="1:12" x14ac:dyDescent="0.25">
      <c r="A83" t="s">
        <v>404</v>
      </c>
      <c r="B83" t="s">
        <v>405</v>
      </c>
      <c r="C83" t="s">
        <v>406</v>
      </c>
      <c r="D83" t="s">
        <v>407</v>
      </c>
      <c r="E83" t="s">
        <v>408</v>
      </c>
      <c r="F83" t="s">
        <v>21</v>
      </c>
      <c r="G83" t="s">
        <v>22</v>
      </c>
      <c r="H83" t="s">
        <v>23</v>
      </c>
      <c r="I83" t="s">
        <v>23</v>
      </c>
      <c r="J83">
        <v>8</v>
      </c>
      <c r="K83">
        <f>SUM(M83:INDEX(M83:XFD83,1,M3))</f>
        <v>0</v>
      </c>
      <c r="L83" s="3"/>
    </row>
    <row r="84" spans="1:12" x14ac:dyDescent="0.25">
      <c r="A84" t="s">
        <v>409</v>
      </c>
      <c r="B84" t="s">
        <v>410</v>
      </c>
      <c r="C84" t="s">
        <v>411</v>
      </c>
      <c r="D84" t="s">
        <v>412</v>
      </c>
      <c r="E84" t="s">
        <v>413</v>
      </c>
      <c r="F84" t="s">
        <v>21</v>
      </c>
      <c r="G84" t="s">
        <v>22</v>
      </c>
      <c r="H84" t="s">
        <v>23</v>
      </c>
      <c r="I84" t="s">
        <v>23</v>
      </c>
      <c r="J84">
        <v>4</v>
      </c>
      <c r="K84">
        <f>SUM(M84:INDEX(M84:XFD84,1,M3))</f>
        <v>0</v>
      </c>
      <c r="L84" s="3"/>
    </row>
    <row r="85" spans="1:12" x14ac:dyDescent="0.25">
      <c r="A85" t="s">
        <v>414</v>
      </c>
      <c r="B85" t="s">
        <v>415</v>
      </c>
      <c r="C85" t="s">
        <v>416</v>
      </c>
      <c r="D85" t="s">
        <v>417</v>
      </c>
      <c r="E85" t="s">
        <v>418</v>
      </c>
      <c r="F85" t="s">
        <v>21</v>
      </c>
      <c r="G85" t="s">
        <v>22</v>
      </c>
      <c r="H85" t="s">
        <v>23</v>
      </c>
      <c r="I85" t="s">
        <v>23</v>
      </c>
      <c r="J85">
        <v>5</v>
      </c>
      <c r="K85">
        <f>SUM(M85:INDEX(M85:XFD85,1,M3))</f>
        <v>0</v>
      </c>
      <c r="L85" s="3"/>
    </row>
    <row r="86" spans="1:12" x14ac:dyDescent="0.25">
      <c r="A86" t="s">
        <v>419</v>
      </c>
      <c r="B86" t="s">
        <v>420</v>
      </c>
      <c r="C86" t="s">
        <v>421</v>
      </c>
      <c r="D86" t="s">
        <v>422</v>
      </c>
      <c r="E86" t="s">
        <v>423</v>
      </c>
      <c r="F86" t="s">
        <v>21</v>
      </c>
      <c r="G86" t="s">
        <v>22</v>
      </c>
      <c r="H86" t="s">
        <v>23</v>
      </c>
      <c r="I86" t="s">
        <v>23</v>
      </c>
      <c r="J86">
        <v>6</v>
      </c>
      <c r="K86">
        <f>SUM(M86:INDEX(M86:XFD86,1,M3))</f>
        <v>0</v>
      </c>
      <c r="L86" s="3"/>
    </row>
    <row r="87" spans="1:12" x14ac:dyDescent="0.25">
      <c r="A87" t="s">
        <v>424</v>
      </c>
      <c r="B87" t="s">
        <v>425</v>
      </c>
      <c r="C87" t="s">
        <v>426</v>
      </c>
      <c r="D87" t="s">
        <v>427</v>
      </c>
      <c r="E87" t="s">
        <v>428</v>
      </c>
      <c r="F87" t="s">
        <v>21</v>
      </c>
      <c r="G87" t="s">
        <v>22</v>
      </c>
      <c r="H87" t="s">
        <v>23</v>
      </c>
      <c r="I87" t="s">
        <v>23</v>
      </c>
      <c r="J87">
        <v>6</v>
      </c>
      <c r="K87">
        <f>SUM(M87:INDEX(M87:XFD87,1,M3))</f>
        <v>0</v>
      </c>
      <c r="L87" s="3"/>
    </row>
    <row r="88" spans="1:12" x14ac:dyDescent="0.25">
      <c r="A88" t="s">
        <v>429</v>
      </c>
      <c r="B88" t="s">
        <v>430</v>
      </c>
      <c r="C88" t="s">
        <v>431</v>
      </c>
      <c r="D88" t="s">
        <v>432</v>
      </c>
      <c r="E88" t="s">
        <v>433</v>
      </c>
      <c r="F88" t="s">
        <v>21</v>
      </c>
      <c r="G88" t="s">
        <v>22</v>
      </c>
      <c r="H88" t="s">
        <v>23</v>
      </c>
      <c r="I88" t="s">
        <v>23</v>
      </c>
      <c r="J88">
        <v>1</v>
      </c>
      <c r="K88">
        <f>SUM(M88:INDEX(M88:XFD88,1,M3))</f>
        <v>0</v>
      </c>
      <c r="L88" s="3"/>
    </row>
    <row r="89" spans="1:12" x14ac:dyDescent="0.25">
      <c r="A89" t="s">
        <v>434</v>
      </c>
      <c r="B89" t="s">
        <v>435</v>
      </c>
      <c r="C89" t="s">
        <v>436</v>
      </c>
      <c r="D89" t="s">
        <v>437</v>
      </c>
      <c r="E89" t="s">
        <v>438</v>
      </c>
      <c r="F89" t="s">
        <v>21</v>
      </c>
      <c r="G89" t="s">
        <v>22</v>
      </c>
      <c r="H89" t="s">
        <v>23</v>
      </c>
      <c r="I89" t="s">
        <v>23</v>
      </c>
      <c r="J89">
        <v>1</v>
      </c>
      <c r="K89">
        <f>SUM(M89:INDEX(M89:XFD89,1,M3))</f>
        <v>0</v>
      </c>
      <c r="L89" s="3"/>
    </row>
    <row r="90" spans="1:12" x14ac:dyDescent="0.25">
      <c r="A90" t="s">
        <v>439</v>
      </c>
      <c r="B90" t="s">
        <v>440</v>
      </c>
      <c r="C90" t="s">
        <v>441</v>
      </c>
      <c r="D90" t="s">
        <v>442</v>
      </c>
      <c r="E90" t="s">
        <v>443</v>
      </c>
      <c r="F90" t="s">
        <v>21</v>
      </c>
      <c r="G90" t="s">
        <v>22</v>
      </c>
      <c r="H90" t="s">
        <v>23</v>
      </c>
      <c r="I90" t="s">
        <v>23</v>
      </c>
      <c r="J90">
        <v>1</v>
      </c>
      <c r="K90">
        <f>SUM(M90:INDEX(M90:XFD90,1,M3))</f>
        <v>0</v>
      </c>
      <c r="L90" s="3"/>
    </row>
    <row r="91" spans="1:12" x14ac:dyDescent="0.25">
      <c r="A91" t="s">
        <v>444</v>
      </c>
      <c r="B91" t="s">
        <v>445</v>
      </c>
      <c r="C91" t="s">
        <v>446</v>
      </c>
      <c r="D91" t="s">
        <v>447</v>
      </c>
      <c r="E91" t="s">
        <v>448</v>
      </c>
      <c r="F91" t="s">
        <v>21</v>
      </c>
      <c r="G91" t="s">
        <v>22</v>
      </c>
      <c r="H91" t="s">
        <v>23</v>
      </c>
      <c r="I91" t="s">
        <v>23</v>
      </c>
      <c r="J91">
        <v>1</v>
      </c>
      <c r="K91">
        <f>SUM(M91:INDEX(M91:XFD91,1,M3))</f>
        <v>0</v>
      </c>
      <c r="L91" s="3"/>
    </row>
    <row r="92" spans="1:12" x14ac:dyDescent="0.25">
      <c r="A92" t="s">
        <v>449</v>
      </c>
      <c r="B92" t="s">
        <v>450</v>
      </c>
      <c r="C92" t="s">
        <v>451</v>
      </c>
      <c r="D92" t="s">
        <v>452</v>
      </c>
      <c r="E92" t="s">
        <v>453</v>
      </c>
      <c r="F92" t="s">
        <v>21</v>
      </c>
      <c r="G92" t="s">
        <v>22</v>
      </c>
      <c r="H92" t="s">
        <v>23</v>
      </c>
      <c r="I92" t="s">
        <v>23</v>
      </c>
      <c r="J92">
        <v>4</v>
      </c>
      <c r="K92">
        <f>SUM(M92:INDEX(M92:XFD92,1,M3))</f>
        <v>0</v>
      </c>
      <c r="L92" s="3"/>
    </row>
    <row r="93" spans="1:12" x14ac:dyDescent="0.25">
      <c r="A93" t="s">
        <v>454</v>
      </c>
      <c r="B93" t="s">
        <v>455</v>
      </c>
      <c r="C93" t="s">
        <v>456</v>
      </c>
      <c r="D93" t="s">
        <v>457</v>
      </c>
      <c r="E93" t="s">
        <v>458</v>
      </c>
      <c r="F93" t="s">
        <v>21</v>
      </c>
      <c r="G93" t="s">
        <v>22</v>
      </c>
      <c r="H93" t="s">
        <v>23</v>
      </c>
      <c r="I93" t="s">
        <v>23</v>
      </c>
      <c r="J93">
        <v>1</v>
      </c>
      <c r="K93">
        <f>SUM(M93:INDEX(M93:XFD93,1,M3))</f>
        <v>0</v>
      </c>
      <c r="L93" s="3"/>
    </row>
    <row r="94" spans="1:12" x14ac:dyDescent="0.25">
      <c r="A94" t="s">
        <v>459</v>
      </c>
      <c r="B94" t="s">
        <v>460</v>
      </c>
      <c r="C94" t="s">
        <v>461</v>
      </c>
      <c r="D94" t="s">
        <v>462</v>
      </c>
      <c r="E94" t="s">
        <v>463</v>
      </c>
      <c r="F94" t="s">
        <v>21</v>
      </c>
      <c r="G94" t="s">
        <v>22</v>
      </c>
      <c r="H94" t="s">
        <v>23</v>
      </c>
      <c r="I94" t="s">
        <v>23</v>
      </c>
      <c r="J94">
        <v>2</v>
      </c>
      <c r="K94">
        <f>SUM(M94:INDEX(M94:XFD94,1,M3))</f>
        <v>0</v>
      </c>
      <c r="L94" s="3"/>
    </row>
    <row r="95" spans="1:12" x14ac:dyDescent="0.25">
      <c r="A95" t="s">
        <v>464</v>
      </c>
      <c r="B95" t="s">
        <v>465</v>
      </c>
      <c r="C95" t="s">
        <v>466</v>
      </c>
      <c r="D95" t="s">
        <v>467</v>
      </c>
      <c r="E95" t="s">
        <v>468</v>
      </c>
      <c r="F95" t="s">
        <v>21</v>
      </c>
      <c r="G95" t="s">
        <v>22</v>
      </c>
      <c r="H95" t="s">
        <v>23</v>
      </c>
      <c r="I95" t="s">
        <v>23</v>
      </c>
      <c r="J95">
        <v>2</v>
      </c>
      <c r="K95">
        <f>SUM(M95:INDEX(M95:XFD95,1,M3))</f>
        <v>0</v>
      </c>
      <c r="L95" s="3"/>
    </row>
    <row r="96" spans="1:12" x14ac:dyDescent="0.25">
      <c r="A96" t="s">
        <v>469</v>
      </c>
      <c r="B96" t="s">
        <v>470</v>
      </c>
      <c r="C96" t="s">
        <v>471</v>
      </c>
      <c r="D96" t="s">
        <v>472</v>
      </c>
      <c r="E96" t="s">
        <v>473</v>
      </c>
      <c r="F96" t="s">
        <v>21</v>
      </c>
      <c r="G96" t="s">
        <v>22</v>
      </c>
      <c r="H96" t="s">
        <v>23</v>
      </c>
      <c r="I96" t="s">
        <v>23</v>
      </c>
      <c r="J96">
        <v>1</v>
      </c>
      <c r="K96">
        <f>SUM(M96:INDEX(M96:XFD96,1,M3))</f>
        <v>0</v>
      </c>
      <c r="L96" s="3"/>
    </row>
    <row r="97" spans="1:12" x14ac:dyDescent="0.25">
      <c r="A97" t="s">
        <v>474</v>
      </c>
      <c r="B97" t="s">
        <v>475</v>
      </c>
      <c r="C97" t="s">
        <v>476</v>
      </c>
      <c r="D97" t="s">
        <v>477</v>
      </c>
      <c r="E97" t="s">
        <v>478</v>
      </c>
      <c r="F97" t="s">
        <v>21</v>
      </c>
      <c r="G97" t="s">
        <v>22</v>
      </c>
      <c r="H97" t="s">
        <v>23</v>
      </c>
      <c r="I97" t="s">
        <v>23</v>
      </c>
      <c r="J97">
        <v>9</v>
      </c>
      <c r="K97">
        <f>SUM(M97:INDEX(M97:XFD97,1,M3))</f>
        <v>0</v>
      </c>
      <c r="L97" s="3"/>
    </row>
    <row r="98" spans="1:12" x14ac:dyDescent="0.25">
      <c r="A98" t="s">
        <v>479</v>
      </c>
      <c r="B98" t="s">
        <v>480</v>
      </c>
      <c r="C98" t="s">
        <v>481</v>
      </c>
      <c r="D98" t="s">
        <v>482</v>
      </c>
      <c r="E98" t="s">
        <v>483</v>
      </c>
      <c r="F98" t="s">
        <v>21</v>
      </c>
      <c r="G98" t="s">
        <v>22</v>
      </c>
      <c r="H98" t="s">
        <v>23</v>
      </c>
      <c r="I98" t="s">
        <v>23</v>
      </c>
      <c r="J98">
        <v>7</v>
      </c>
      <c r="K98">
        <f>SUM(M98:INDEX(M98:XFD98,1,M3))</f>
        <v>0</v>
      </c>
      <c r="L98" s="3"/>
    </row>
    <row r="99" spans="1:12" x14ac:dyDescent="0.25">
      <c r="A99" t="s">
        <v>484</v>
      </c>
      <c r="B99" t="s">
        <v>485</v>
      </c>
      <c r="C99" t="s">
        <v>486</v>
      </c>
      <c r="D99" t="s">
        <v>487</v>
      </c>
      <c r="E99" t="s">
        <v>488</v>
      </c>
      <c r="F99" t="s">
        <v>21</v>
      </c>
      <c r="G99" t="s">
        <v>22</v>
      </c>
      <c r="H99" t="s">
        <v>23</v>
      </c>
      <c r="I99" t="s">
        <v>23</v>
      </c>
      <c r="J99">
        <v>6</v>
      </c>
      <c r="K99">
        <f>SUM(M99:INDEX(M99:XFD99,1,M3))</f>
        <v>0</v>
      </c>
      <c r="L99" s="3"/>
    </row>
    <row r="100" spans="1:12" x14ac:dyDescent="0.25">
      <c r="A100" t="s">
        <v>489</v>
      </c>
      <c r="B100" t="s">
        <v>490</v>
      </c>
      <c r="C100" t="s">
        <v>491</v>
      </c>
      <c r="D100" t="s">
        <v>492</v>
      </c>
      <c r="E100" t="s">
        <v>493</v>
      </c>
      <c r="F100" t="s">
        <v>21</v>
      </c>
      <c r="G100" t="s">
        <v>22</v>
      </c>
      <c r="H100" t="s">
        <v>23</v>
      </c>
      <c r="I100" t="s">
        <v>23</v>
      </c>
      <c r="J100">
        <v>4</v>
      </c>
      <c r="K100">
        <f>SUM(M100:INDEX(M100:XFD100,1,M3))</f>
        <v>0</v>
      </c>
      <c r="L100" s="3"/>
    </row>
    <row r="101" spans="1:12" x14ac:dyDescent="0.25">
      <c r="A101" t="s">
        <v>494</v>
      </c>
      <c r="B101" t="s">
        <v>495</v>
      </c>
      <c r="C101" t="s">
        <v>496</v>
      </c>
      <c r="D101" t="s">
        <v>497</v>
      </c>
      <c r="E101" t="s">
        <v>498</v>
      </c>
      <c r="F101" t="s">
        <v>21</v>
      </c>
      <c r="G101" t="s">
        <v>22</v>
      </c>
      <c r="H101" t="s">
        <v>23</v>
      </c>
      <c r="I101" t="s">
        <v>23</v>
      </c>
      <c r="J101">
        <v>10</v>
      </c>
      <c r="K101">
        <f>SUM(M101:INDEX(M101:XFD101,1,M3))</f>
        <v>0</v>
      </c>
      <c r="L101" s="3"/>
    </row>
    <row r="102" spans="1:12" x14ac:dyDescent="0.25">
      <c r="A102" t="s">
        <v>499</v>
      </c>
      <c r="B102" t="s">
        <v>500</v>
      </c>
      <c r="C102" t="s">
        <v>501</v>
      </c>
      <c r="D102" t="s">
        <v>502</v>
      </c>
      <c r="E102" t="s">
        <v>503</v>
      </c>
      <c r="F102" t="s">
        <v>21</v>
      </c>
      <c r="G102" t="s">
        <v>22</v>
      </c>
      <c r="H102" t="s">
        <v>23</v>
      </c>
      <c r="I102" t="s">
        <v>23</v>
      </c>
      <c r="J102">
        <v>1</v>
      </c>
      <c r="K102">
        <f>SUM(M102:INDEX(M102:XFD102,1,M3))</f>
        <v>0</v>
      </c>
      <c r="L102" s="3"/>
    </row>
    <row r="103" spans="1:12" x14ac:dyDescent="0.25">
      <c r="A103" t="s">
        <v>504</v>
      </c>
      <c r="B103" t="s">
        <v>505</v>
      </c>
      <c r="C103" t="s">
        <v>506</v>
      </c>
      <c r="D103" t="s">
        <v>507</v>
      </c>
      <c r="E103" t="s">
        <v>508</v>
      </c>
      <c r="F103" t="s">
        <v>21</v>
      </c>
      <c r="G103" t="s">
        <v>22</v>
      </c>
      <c r="H103" t="s">
        <v>23</v>
      </c>
      <c r="I103" t="s">
        <v>23</v>
      </c>
      <c r="J103">
        <v>10</v>
      </c>
      <c r="K103">
        <f>SUM(M103:INDEX(M103:XFD103,1,M3))</f>
        <v>0</v>
      </c>
      <c r="L103" s="3"/>
    </row>
    <row r="104" spans="1:12" x14ac:dyDescent="0.25">
      <c r="A104" t="s">
        <v>509</v>
      </c>
      <c r="B104" t="s">
        <v>510</v>
      </c>
      <c r="C104" t="s">
        <v>511</v>
      </c>
      <c r="D104" t="s">
        <v>512</v>
      </c>
      <c r="E104" t="s">
        <v>513</v>
      </c>
      <c r="F104" t="s">
        <v>21</v>
      </c>
      <c r="G104" t="s">
        <v>22</v>
      </c>
      <c r="H104" t="s">
        <v>23</v>
      </c>
      <c r="I104" t="s">
        <v>23</v>
      </c>
      <c r="J104">
        <v>4</v>
      </c>
      <c r="K104">
        <f>SUM(M104:INDEX(M104:XFD104,1,M3))</f>
        <v>0</v>
      </c>
      <c r="L104" s="3"/>
    </row>
    <row r="105" spans="1:12" x14ac:dyDescent="0.25">
      <c r="A105" t="s">
        <v>514</v>
      </c>
      <c r="B105" t="s">
        <v>515</v>
      </c>
      <c r="C105" t="s">
        <v>516</v>
      </c>
      <c r="D105" t="s">
        <v>517</v>
      </c>
      <c r="E105" t="s">
        <v>518</v>
      </c>
      <c r="F105" t="s">
        <v>21</v>
      </c>
      <c r="G105" t="s">
        <v>22</v>
      </c>
      <c r="H105" t="s">
        <v>23</v>
      </c>
      <c r="I105" t="s">
        <v>23</v>
      </c>
      <c r="J105">
        <v>8</v>
      </c>
      <c r="K105">
        <f>SUM(M105:INDEX(M105:XFD105,1,M3))</f>
        <v>0</v>
      </c>
      <c r="L105" s="3"/>
    </row>
    <row r="106" spans="1:12" x14ac:dyDescent="0.25">
      <c r="A106" t="s">
        <v>519</v>
      </c>
      <c r="B106" t="s">
        <v>520</v>
      </c>
      <c r="C106" t="s">
        <v>521</v>
      </c>
      <c r="D106" t="s">
        <v>522</v>
      </c>
      <c r="E106" t="s">
        <v>523</v>
      </c>
      <c r="F106" t="s">
        <v>21</v>
      </c>
      <c r="G106" t="s">
        <v>22</v>
      </c>
      <c r="H106" t="s">
        <v>23</v>
      </c>
      <c r="I106" t="s">
        <v>23</v>
      </c>
      <c r="J106">
        <v>8</v>
      </c>
      <c r="K106">
        <f>SUM(M106:INDEX(M106:XFD106,1,M3))</f>
        <v>0</v>
      </c>
      <c r="L106" s="3"/>
    </row>
    <row r="107" spans="1:12" x14ac:dyDescent="0.25">
      <c r="A107" t="s">
        <v>524</v>
      </c>
      <c r="B107" t="s">
        <v>525</v>
      </c>
      <c r="C107" t="s">
        <v>526</v>
      </c>
      <c r="D107" t="s">
        <v>527</v>
      </c>
      <c r="E107" t="s">
        <v>528</v>
      </c>
      <c r="F107" t="s">
        <v>21</v>
      </c>
      <c r="G107" t="s">
        <v>22</v>
      </c>
      <c r="H107" t="s">
        <v>23</v>
      </c>
      <c r="I107" t="s">
        <v>23</v>
      </c>
      <c r="J107">
        <v>10</v>
      </c>
      <c r="K107">
        <f>SUM(M107:INDEX(M107:XFD107,1,M3))</f>
        <v>0</v>
      </c>
      <c r="L107" s="3"/>
    </row>
    <row r="108" spans="1:12" x14ac:dyDescent="0.25">
      <c r="A108" t="s">
        <v>529</v>
      </c>
      <c r="B108" t="s">
        <v>530</v>
      </c>
      <c r="C108" t="s">
        <v>531</v>
      </c>
      <c r="D108" t="s">
        <v>532</v>
      </c>
      <c r="E108" t="s">
        <v>533</v>
      </c>
      <c r="F108" t="s">
        <v>21</v>
      </c>
      <c r="G108" t="s">
        <v>22</v>
      </c>
      <c r="H108" t="s">
        <v>23</v>
      </c>
      <c r="I108" t="s">
        <v>23</v>
      </c>
      <c r="J108">
        <v>10</v>
      </c>
      <c r="K108">
        <f>SUM(M108:INDEX(M108:XFD108,1,M3))</f>
        <v>0</v>
      </c>
      <c r="L108" s="3"/>
    </row>
    <row r="109" spans="1:12" x14ac:dyDescent="0.25">
      <c r="A109" t="s">
        <v>534</v>
      </c>
      <c r="B109" t="s">
        <v>535</v>
      </c>
      <c r="C109" t="s">
        <v>536</v>
      </c>
      <c r="D109" t="s">
        <v>537</v>
      </c>
      <c r="E109" t="s">
        <v>538</v>
      </c>
      <c r="F109" t="s">
        <v>21</v>
      </c>
      <c r="G109" t="s">
        <v>22</v>
      </c>
      <c r="H109" t="s">
        <v>23</v>
      </c>
      <c r="I109" t="s">
        <v>23</v>
      </c>
      <c r="J109">
        <v>8</v>
      </c>
      <c r="K109">
        <f>SUM(M109:INDEX(M109:XFD109,1,M3))</f>
        <v>0</v>
      </c>
      <c r="L109" s="3"/>
    </row>
    <row r="110" spans="1:12" x14ac:dyDescent="0.25">
      <c r="A110" t="s">
        <v>539</v>
      </c>
      <c r="B110" t="s">
        <v>540</v>
      </c>
      <c r="C110" t="s">
        <v>541</v>
      </c>
      <c r="D110" t="s">
        <v>542</v>
      </c>
      <c r="E110" t="s">
        <v>543</v>
      </c>
      <c r="F110" t="s">
        <v>21</v>
      </c>
      <c r="G110" t="s">
        <v>22</v>
      </c>
      <c r="H110" t="s">
        <v>23</v>
      </c>
      <c r="I110" t="s">
        <v>23</v>
      </c>
      <c r="J110">
        <v>8</v>
      </c>
      <c r="K110">
        <f>SUM(M110:INDEX(M110:XFD110,1,M3))</f>
        <v>0</v>
      </c>
      <c r="L110" s="3"/>
    </row>
    <row r="111" spans="1:12" x14ac:dyDescent="0.25">
      <c r="A111" t="s">
        <v>544</v>
      </c>
      <c r="B111" t="s">
        <v>545</v>
      </c>
      <c r="C111" t="s">
        <v>546</v>
      </c>
      <c r="D111" t="s">
        <v>547</v>
      </c>
      <c r="E111" t="s">
        <v>548</v>
      </c>
      <c r="F111" t="s">
        <v>21</v>
      </c>
      <c r="G111" t="s">
        <v>22</v>
      </c>
      <c r="H111" t="s">
        <v>23</v>
      </c>
      <c r="I111" t="s">
        <v>23</v>
      </c>
      <c r="J111">
        <v>8</v>
      </c>
      <c r="K111">
        <f>SUM(M111:INDEX(M111:XFD111,1,M3))</f>
        <v>0</v>
      </c>
      <c r="L111" s="3"/>
    </row>
    <row r="112" spans="1:12" x14ac:dyDescent="0.25">
      <c r="A112" t="s">
        <v>549</v>
      </c>
      <c r="B112" t="s">
        <v>550</v>
      </c>
      <c r="C112" t="s">
        <v>551</v>
      </c>
      <c r="D112" t="s">
        <v>552</v>
      </c>
      <c r="E112" t="s">
        <v>553</v>
      </c>
      <c r="F112" t="s">
        <v>21</v>
      </c>
      <c r="G112" t="s">
        <v>22</v>
      </c>
      <c r="H112" t="s">
        <v>23</v>
      </c>
      <c r="I112" t="s">
        <v>23</v>
      </c>
      <c r="J112">
        <v>7</v>
      </c>
      <c r="K112">
        <f>SUM(M112:INDEX(M112:XFD112,1,M3))</f>
        <v>0</v>
      </c>
      <c r="L112" s="3"/>
    </row>
    <row r="113" spans="1:12" x14ac:dyDescent="0.25">
      <c r="A113" t="s">
        <v>554</v>
      </c>
      <c r="B113" t="s">
        <v>555</v>
      </c>
      <c r="C113" t="s">
        <v>556</v>
      </c>
      <c r="D113" t="s">
        <v>557</v>
      </c>
      <c r="E113" t="s">
        <v>558</v>
      </c>
      <c r="F113" t="s">
        <v>21</v>
      </c>
      <c r="G113" t="s">
        <v>22</v>
      </c>
      <c r="H113" t="s">
        <v>23</v>
      </c>
      <c r="I113" t="s">
        <v>23</v>
      </c>
      <c r="J113">
        <v>8</v>
      </c>
      <c r="K113">
        <f>SUM(M113:INDEX(M113:XFD113,1,M3))</f>
        <v>0</v>
      </c>
      <c r="L113" s="3"/>
    </row>
    <row r="114" spans="1:12" x14ac:dyDescent="0.25">
      <c r="A114" t="s">
        <v>559</v>
      </c>
      <c r="B114" t="s">
        <v>560</v>
      </c>
      <c r="C114" t="s">
        <v>561</v>
      </c>
      <c r="D114" t="s">
        <v>562</v>
      </c>
      <c r="E114" t="s">
        <v>563</v>
      </c>
      <c r="F114" t="s">
        <v>21</v>
      </c>
      <c r="G114" t="s">
        <v>22</v>
      </c>
      <c r="H114" t="s">
        <v>23</v>
      </c>
      <c r="I114" t="s">
        <v>23</v>
      </c>
      <c r="J114">
        <v>10</v>
      </c>
      <c r="K114">
        <f>SUM(M114:INDEX(M114:XFD114,1,M3))</f>
        <v>0</v>
      </c>
      <c r="L114" s="3"/>
    </row>
    <row r="115" spans="1:12" x14ac:dyDescent="0.25">
      <c r="A115" t="s">
        <v>564</v>
      </c>
      <c r="B115" t="s">
        <v>565</v>
      </c>
      <c r="C115" t="s">
        <v>566</v>
      </c>
      <c r="D115" t="s">
        <v>567</v>
      </c>
      <c r="E115" t="s">
        <v>568</v>
      </c>
      <c r="F115" t="s">
        <v>21</v>
      </c>
      <c r="G115" t="s">
        <v>22</v>
      </c>
      <c r="H115" t="s">
        <v>23</v>
      </c>
      <c r="I115" t="s">
        <v>23</v>
      </c>
      <c r="J115">
        <v>10</v>
      </c>
      <c r="K115">
        <f>SUM(M115:INDEX(M115:XFD115,1,M3))</f>
        <v>0</v>
      </c>
      <c r="L115" s="3"/>
    </row>
    <row r="116" spans="1:12" x14ac:dyDescent="0.25">
      <c r="A116" t="s">
        <v>569</v>
      </c>
      <c r="B116" t="s">
        <v>570</v>
      </c>
      <c r="C116" t="s">
        <v>571</v>
      </c>
      <c r="D116" t="s">
        <v>572</v>
      </c>
      <c r="E116" t="s">
        <v>573</v>
      </c>
      <c r="F116" t="s">
        <v>21</v>
      </c>
      <c r="G116" t="s">
        <v>22</v>
      </c>
      <c r="H116" t="s">
        <v>23</v>
      </c>
      <c r="I116" t="s">
        <v>23</v>
      </c>
      <c r="J116">
        <v>7</v>
      </c>
      <c r="K116">
        <f>SUM(M116:INDEX(M116:XFD116,1,M3))</f>
        <v>0</v>
      </c>
      <c r="L116" s="3"/>
    </row>
    <row r="117" spans="1:12" x14ac:dyDescent="0.25">
      <c r="A117" t="s">
        <v>574</v>
      </c>
      <c r="B117" t="s">
        <v>575</v>
      </c>
      <c r="C117" t="s">
        <v>576</v>
      </c>
      <c r="D117" t="s">
        <v>577</v>
      </c>
      <c r="E117" t="s">
        <v>578</v>
      </c>
      <c r="F117" t="s">
        <v>21</v>
      </c>
      <c r="G117" t="s">
        <v>22</v>
      </c>
      <c r="H117" t="s">
        <v>23</v>
      </c>
      <c r="I117" t="s">
        <v>23</v>
      </c>
      <c r="J117">
        <v>1</v>
      </c>
      <c r="K117">
        <f>SUM(M117:INDEX(M117:XFD117,1,M3))</f>
        <v>0</v>
      </c>
      <c r="L117" s="3"/>
    </row>
    <row r="118" spans="1:12" x14ac:dyDescent="0.25">
      <c r="A118" t="s">
        <v>579</v>
      </c>
      <c r="B118" t="s">
        <v>580</v>
      </c>
      <c r="C118" t="s">
        <v>581</v>
      </c>
      <c r="D118" t="s">
        <v>582</v>
      </c>
      <c r="E118" t="s">
        <v>583</v>
      </c>
      <c r="F118" t="s">
        <v>21</v>
      </c>
      <c r="G118" t="s">
        <v>22</v>
      </c>
      <c r="H118" t="s">
        <v>23</v>
      </c>
      <c r="I118" t="s">
        <v>23</v>
      </c>
      <c r="J118">
        <v>7</v>
      </c>
      <c r="K118">
        <f>SUM(M118:INDEX(M118:XFD118,1,M3))</f>
        <v>0</v>
      </c>
      <c r="L118" s="3"/>
    </row>
    <row r="119" spans="1:12" x14ac:dyDescent="0.25">
      <c r="A119" t="s">
        <v>584</v>
      </c>
      <c r="B119" t="s">
        <v>585</v>
      </c>
      <c r="C119" t="s">
        <v>586</v>
      </c>
      <c r="D119" t="s">
        <v>587</v>
      </c>
      <c r="E119" t="s">
        <v>588</v>
      </c>
      <c r="F119" t="s">
        <v>21</v>
      </c>
      <c r="G119" t="s">
        <v>22</v>
      </c>
      <c r="H119" t="s">
        <v>23</v>
      </c>
      <c r="I119" t="s">
        <v>23</v>
      </c>
      <c r="J119">
        <v>6</v>
      </c>
      <c r="K119">
        <f>SUM(M119:INDEX(M119:XFD119,1,M3))</f>
        <v>0</v>
      </c>
      <c r="L119" s="3"/>
    </row>
    <row r="120" spans="1:12" x14ac:dyDescent="0.25">
      <c r="A120" t="s">
        <v>589</v>
      </c>
      <c r="B120" t="s">
        <v>590</v>
      </c>
      <c r="C120" t="s">
        <v>591</v>
      </c>
      <c r="D120" t="s">
        <v>592</v>
      </c>
      <c r="E120" t="s">
        <v>593</v>
      </c>
      <c r="F120" t="s">
        <v>21</v>
      </c>
      <c r="G120" t="s">
        <v>22</v>
      </c>
      <c r="H120" t="s">
        <v>23</v>
      </c>
      <c r="I120" t="s">
        <v>23</v>
      </c>
      <c r="J120">
        <v>2</v>
      </c>
      <c r="K120">
        <f>SUM(M120:INDEX(M120:XFD120,1,M3))</f>
        <v>0</v>
      </c>
      <c r="L120" s="3"/>
    </row>
    <row r="121" spans="1:12" x14ac:dyDescent="0.25">
      <c r="A121" t="s">
        <v>594</v>
      </c>
      <c r="B121" t="s">
        <v>595</v>
      </c>
      <c r="C121" t="s">
        <v>596</v>
      </c>
      <c r="D121" t="s">
        <v>597</v>
      </c>
      <c r="E121" t="s">
        <v>598</v>
      </c>
      <c r="F121" t="s">
        <v>21</v>
      </c>
      <c r="G121" t="s">
        <v>22</v>
      </c>
      <c r="H121" t="s">
        <v>23</v>
      </c>
      <c r="I121" t="s">
        <v>23</v>
      </c>
      <c r="J121">
        <v>9</v>
      </c>
      <c r="K121">
        <f>SUM(M121:INDEX(M121:XFD121,1,M3))</f>
        <v>0</v>
      </c>
      <c r="L121" s="3"/>
    </row>
    <row r="122" spans="1:12" x14ac:dyDescent="0.25">
      <c r="A122" t="s">
        <v>599</v>
      </c>
      <c r="B122" t="s">
        <v>600</v>
      </c>
      <c r="C122" t="s">
        <v>601</v>
      </c>
      <c r="D122" t="s">
        <v>602</v>
      </c>
      <c r="E122" t="s">
        <v>603</v>
      </c>
      <c r="F122" t="s">
        <v>21</v>
      </c>
      <c r="G122" t="s">
        <v>22</v>
      </c>
      <c r="H122" t="s">
        <v>23</v>
      </c>
      <c r="I122" t="s">
        <v>23</v>
      </c>
      <c r="J122">
        <v>5</v>
      </c>
      <c r="K122">
        <f>SUM(M122:INDEX(M122:XFD122,1,M3))</f>
        <v>0</v>
      </c>
      <c r="L122" s="3"/>
    </row>
    <row r="123" spans="1:12" x14ac:dyDescent="0.25">
      <c r="A123" t="s">
        <v>604</v>
      </c>
      <c r="B123" t="s">
        <v>605</v>
      </c>
      <c r="C123" t="s">
        <v>606</v>
      </c>
      <c r="D123" t="s">
        <v>607</v>
      </c>
      <c r="E123" t="s">
        <v>608</v>
      </c>
      <c r="F123" t="s">
        <v>21</v>
      </c>
      <c r="G123" t="s">
        <v>22</v>
      </c>
      <c r="H123" t="s">
        <v>23</v>
      </c>
      <c r="I123" t="s">
        <v>23</v>
      </c>
      <c r="J123">
        <v>1</v>
      </c>
      <c r="K123">
        <f>SUM(M123:INDEX(M123:XFD123,1,M3))</f>
        <v>0</v>
      </c>
      <c r="L123" s="3"/>
    </row>
    <row r="124" spans="1:12" x14ac:dyDescent="0.25">
      <c r="A124" t="s">
        <v>609</v>
      </c>
      <c r="B124" t="s">
        <v>610</v>
      </c>
      <c r="C124" t="s">
        <v>611</v>
      </c>
      <c r="D124" t="s">
        <v>612</v>
      </c>
      <c r="E124" t="s">
        <v>613</v>
      </c>
      <c r="F124" t="s">
        <v>21</v>
      </c>
      <c r="G124" t="s">
        <v>22</v>
      </c>
      <c r="H124" t="s">
        <v>23</v>
      </c>
      <c r="I124" t="s">
        <v>23</v>
      </c>
      <c r="J124">
        <v>1</v>
      </c>
      <c r="K124">
        <f>SUM(M124:INDEX(M124:XFD124,1,M3))</f>
        <v>0</v>
      </c>
      <c r="L124" s="3"/>
    </row>
    <row r="125" spans="1:12" x14ac:dyDescent="0.25">
      <c r="A125" t="s">
        <v>614</v>
      </c>
      <c r="B125" t="s">
        <v>615</v>
      </c>
      <c r="C125" t="s">
        <v>616</v>
      </c>
      <c r="D125" t="s">
        <v>617</v>
      </c>
      <c r="E125" t="s">
        <v>618</v>
      </c>
      <c r="F125" t="s">
        <v>21</v>
      </c>
      <c r="G125" t="s">
        <v>22</v>
      </c>
      <c r="H125" t="s">
        <v>23</v>
      </c>
      <c r="I125" t="s">
        <v>23</v>
      </c>
      <c r="J125">
        <v>1</v>
      </c>
      <c r="K125">
        <f>SUM(M125:INDEX(M125:XFD125,1,M3))</f>
        <v>0</v>
      </c>
      <c r="L125" s="3"/>
    </row>
    <row r="126" spans="1:12" x14ac:dyDescent="0.25">
      <c r="A126" t="s">
        <v>619</v>
      </c>
      <c r="B126" t="s">
        <v>620</v>
      </c>
      <c r="C126" t="s">
        <v>621</v>
      </c>
      <c r="D126" t="s">
        <v>622</v>
      </c>
      <c r="E126" t="s">
        <v>623</v>
      </c>
      <c r="F126" t="s">
        <v>21</v>
      </c>
      <c r="G126" t="s">
        <v>22</v>
      </c>
      <c r="H126" t="s">
        <v>23</v>
      </c>
      <c r="I126" t="s">
        <v>23</v>
      </c>
      <c r="J126">
        <v>2</v>
      </c>
      <c r="K126">
        <f>SUM(M126:INDEX(M126:XFD126,1,M3))</f>
        <v>0</v>
      </c>
      <c r="L126" s="3"/>
    </row>
    <row r="127" spans="1:12" x14ac:dyDescent="0.25">
      <c r="A127" t="s">
        <v>624</v>
      </c>
      <c r="B127" t="s">
        <v>625</v>
      </c>
      <c r="C127" t="s">
        <v>626</v>
      </c>
      <c r="D127" t="s">
        <v>627</v>
      </c>
      <c r="E127" t="s">
        <v>628</v>
      </c>
      <c r="F127" t="s">
        <v>21</v>
      </c>
      <c r="G127" t="s">
        <v>22</v>
      </c>
      <c r="H127" t="s">
        <v>23</v>
      </c>
      <c r="I127" t="s">
        <v>23</v>
      </c>
      <c r="J127">
        <v>1</v>
      </c>
      <c r="K127">
        <f>SUM(M127:INDEX(M127:XFD127,1,M3))</f>
        <v>0</v>
      </c>
      <c r="L127" s="3"/>
    </row>
    <row r="128" spans="1:12" x14ac:dyDescent="0.25">
      <c r="A128" t="s">
        <v>629</v>
      </c>
      <c r="B128" t="s">
        <v>630</v>
      </c>
      <c r="C128" t="s">
        <v>631</v>
      </c>
      <c r="D128" t="s">
        <v>632</v>
      </c>
      <c r="E128" t="s">
        <v>633</v>
      </c>
      <c r="F128" t="s">
        <v>21</v>
      </c>
      <c r="G128" t="s">
        <v>22</v>
      </c>
      <c r="H128" t="s">
        <v>23</v>
      </c>
      <c r="I128" t="s">
        <v>23</v>
      </c>
      <c r="J128">
        <v>3</v>
      </c>
      <c r="K128">
        <f>SUM(M128:INDEX(M128:XFD128,1,M3))</f>
        <v>0</v>
      </c>
      <c r="L128" s="3"/>
    </row>
    <row r="129" spans="1:12" x14ac:dyDescent="0.25">
      <c r="A129" t="s">
        <v>634</v>
      </c>
      <c r="B129" t="s">
        <v>635</v>
      </c>
      <c r="C129" t="s">
        <v>636</v>
      </c>
      <c r="D129" t="s">
        <v>637</v>
      </c>
      <c r="E129" t="s">
        <v>638</v>
      </c>
      <c r="F129" t="s">
        <v>21</v>
      </c>
      <c r="G129" t="s">
        <v>22</v>
      </c>
      <c r="H129" t="s">
        <v>23</v>
      </c>
      <c r="I129" t="s">
        <v>23</v>
      </c>
      <c r="J129">
        <v>2</v>
      </c>
      <c r="K129">
        <f>SUM(M129:INDEX(M129:XFD129,1,M3))</f>
        <v>0</v>
      </c>
      <c r="L129" s="3"/>
    </row>
    <row r="130" spans="1:12" x14ac:dyDescent="0.25">
      <c r="A130" t="s">
        <v>639</v>
      </c>
      <c r="B130" t="s">
        <v>640</v>
      </c>
      <c r="C130" t="s">
        <v>641</v>
      </c>
      <c r="D130" t="s">
        <v>642</v>
      </c>
      <c r="E130" t="s">
        <v>643</v>
      </c>
      <c r="F130" t="s">
        <v>21</v>
      </c>
      <c r="G130" t="s">
        <v>22</v>
      </c>
      <c r="H130" t="s">
        <v>23</v>
      </c>
      <c r="I130" t="s">
        <v>23</v>
      </c>
      <c r="J130">
        <v>3</v>
      </c>
      <c r="K130">
        <f>SUM(M130:INDEX(M130:XFD130,1,M3))</f>
        <v>0</v>
      </c>
      <c r="L130" s="3"/>
    </row>
    <row r="131" spans="1:12" x14ac:dyDescent="0.25">
      <c r="A131" t="s">
        <v>644</v>
      </c>
      <c r="B131" t="s">
        <v>645</v>
      </c>
      <c r="C131" t="s">
        <v>646</v>
      </c>
      <c r="D131" t="s">
        <v>647</v>
      </c>
      <c r="E131" t="s">
        <v>648</v>
      </c>
      <c r="F131" t="s">
        <v>21</v>
      </c>
      <c r="G131" t="s">
        <v>22</v>
      </c>
      <c r="H131" t="s">
        <v>23</v>
      </c>
      <c r="I131" t="s">
        <v>23</v>
      </c>
      <c r="J131">
        <v>1</v>
      </c>
      <c r="K131">
        <f>SUM(M131:INDEX(M131:XFD131,1,M3))</f>
        <v>0</v>
      </c>
      <c r="L131" s="3"/>
    </row>
    <row r="132" spans="1:12" x14ac:dyDescent="0.25">
      <c r="A132" t="s">
        <v>649</v>
      </c>
      <c r="B132" t="s">
        <v>650</v>
      </c>
      <c r="C132" t="s">
        <v>651</v>
      </c>
      <c r="D132" t="s">
        <v>652</v>
      </c>
      <c r="E132" t="s">
        <v>653</v>
      </c>
      <c r="F132" t="s">
        <v>21</v>
      </c>
      <c r="G132" t="s">
        <v>22</v>
      </c>
      <c r="H132" t="s">
        <v>23</v>
      </c>
      <c r="I132" t="s">
        <v>23</v>
      </c>
      <c r="J132">
        <v>2</v>
      </c>
      <c r="K132">
        <f>SUM(M132:INDEX(M132:XFD132,1,M3))</f>
        <v>0</v>
      </c>
      <c r="L132" s="3"/>
    </row>
    <row r="133" spans="1:12" x14ac:dyDescent="0.25">
      <c r="A133" t="s">
        <v>654</v>
      </c>
      <c r="B133" t="s">
        <v>655</v>
      </c>
      <c r="C133" t="s">
        <v>656</v>
      </c>
      <c r="D133" t="s">
        <v>657</v>
      </c>
      <c r="E133" t="s">
        <v>658</v>
      </c>
      <c r="F133" t="s">
        <v>21</v>
      </c>
      <c r="G133" t="s">
        <v>22</v>
      </c>
      <c r="H133" t="s">
        <v>23</v>
      </c>
      <c r="I133" t="s">
        <v>23</v>
      </c>
      <c r="J133">
        <v>1</v>
      </c>
      <c r="K133">
        <f>SUM(M133:INDEX(M133:XFD133,1,M3))</f>
        <v>0</v>
      </c>
      <c r="L133" s="3"/>
    </row>
    <row r="134" spans="1:12" x14ac:dyDescent="0.25">
      <c r="A134" t="s">
        <v>659</v>
      </c>
      <c r="B134" t="s">
        <v>660</v>
      </c>
      <c r="C134" t="s">
        <v>661</v>
      </c>
      <c r="D134" t="s">
        <v>662</v>
      </c>
      <c r="E134" t="s">
        <v>663</v>
      </c>
      <c r="F134" t="s">
        <v>21</v>
      </c>
      <c r="G134" t="s">
        <v>22</v>
      </c>
      <c r="H134" t="s">
        <v>23</v>
      </c>
      <c r="I134" t="s">
        <v>23</v>
      </c>
      <c r="J134">
        <v>1</v>
      </c>
      <c r="K134">
        <f>SUM(M134:INDEX(M134:XFD134,1,M3))</f>
        <v>0</v>
      </c>
      <c r="L134" s="3"/>
    </row>
    <row r="135" spans="1:12" x14ac:dyDescent="0.25">
      <c r="A135" t="s">
        <v>664</v>
      </c>
      <c r="B135" t="s">
        <v>665</v>
      </c>
      <c r="C135" t="s">
        <v>666</v>
      </c>
      <c r="D135" t="s">
        <v>667</v>
      </c>
      <c r="E135" t="s">
        <v>668</v>
      </c>
      <c r="F135" t="s">
        <v>21</v>
      </c>
      <c r="G135" t="s">
        <v>22</v>
      </c>
      <c r="H135" t="s">
        <v>23</v>
      </c>
      <c r="I135" t="s">
        <v>23</v>
      </c>
      <c r="J135">
        <v>1</v>
      </c>
      <c r="K135">
        <f>SUM(M135:INDEX(M135:XFD135,1,M3))</f>
        <v>0</v>
      </c>
      <c r="L135" s="3"/>
    </row>
    <row r="136" spans="1:12" x14ac:dyDescent="0.25">
      <c r="A136" t="s">
        <v>669</v>
      </c>
      <c r="B136" t="s">
        <v>670</v>
      </c>
      <c r="C136" t="s">
        <v>671</v>
      </c>
      <c r="D136" t="s">
        <v>672</v>
      </c>
      <c r="E136" t="s">
        <v>673</v>
      </c>
      <c r="F136" t="s">
        <v>21</v>
      </c>
      <c r="G136" t="s">
        <v>22</v>
      </c>
      <c r="H136" t="s">
        <v>23</v>
      </c>
      <c r="I136" t="s">
        <v>23</v>
      </c>
      <c r="J136">
        <v>1</v>
      </c>
      <c r="K136">
        <f>SUM(M136:INDEX(M136:XFD136,1,M3))</f>
        <v>0</v>
      </c>
      <c r="L136" s="3"/>
    </row>
    <row r="137" spans="1:12" x14ac:dyDescent="0.25">
      <c r="A137" t="s">
        <v>674</v>
      </c>
      <c r="B137" t="s">
        <v>675</v>
      </c>
      <c r="C137" t="s">
        <v>676</v>
      </c>
      <c r="D137" t="s">
        <v>677</v>
      </c>
      <c r="E137" t="s">
        <v>678</v>
      </c>
      <c r="F137" t="s">
        <v>21</v>
      </c>
      <c r="G137" t="s">
        <v>22</v>
      </c>
      <c r="H137" t="s">
        <v>23</v>
      </c>
      <c r="I137" t="s">
        <v>23</v>
      </c>
      <c r="J137">
        <v>1</v>
      </c>
      <c r="K137">
        <f>SUM(M137:INDEX(M137:XFD137,1,M3))</f>
        <v>0</v>
      </c>
      <c r="L137" s="3"/>
    </row>
    <row r="138" spans="1:12" x14ac:dyDescent="0.25">
      <c r="A138" t="s">
        <v>679</v>
      </c>
      <c r="B138" t="s">
        <v>680</v>
      </c>
      <c r="C138" t="s">
        <v>681</v>
      </c>
      <c r="D138" t="s">
        <v>682</v>
      </c>
      <c r="E138" t="s">
        <v>683</v>
      </c>
      <c r="F138" t="s">
        <v>21</v>
      </c>
      <c r="G138" t="s">
        <v>22</v>
      </c>
      <c r="H138" t="s">
        <v>23</v>
      </c>
      <c r="I138" t="s">
        <v>23</v>
      </c>
      <c r="J138">
        <v>1</v>
      </c>
      <c r="K138">
        <f>SUM(M138:INDEX(M138:XFD138,1,M3))</f>
        <v>0</v>
      </c>
      <c r="L138" s="3"/>
    </row>
    <row r="139" spans="1:12" x14ac:dyDescent="0.25">
      <c r="A139" t="s">
        <v>684</v>
      </c>
      <c r="B139" t="s">
        <v>685</v>
      </c>
      <c r="C139" t="s">
        <v>686</v>
      </c>
      <c r="D139" t="s">
        <v>687</v>
      </c>
      <c r="E139" t="s">
        <v>688</v>
      </c>
      <c r="F139" t="s">
        <v>21</v>
      </c>
      <c r="G139" t="s">
        <v>22</v>
      </c>
      <c r="H139" t="s">
        <v>23</v>
      </c>
      <c r="I139" t="s">
        <v>23</v>
      </c>
      <c r="J139">
        <v>1</v>
      </c>
      <c r="K139">
        <f>SUM(M139:INDEX(M139:XFD139,1,M3))</f>
        <v>0</v>
      </c>
      <c r="L139" s="3"/>
    </row>
    <row r="140" spans="1:12" x14ac:dyDescent="0.25">
      <c r="A140" t="s">
        <v>689</v>
      </c>
      <c r="B140" t="s">
        <v>690</v>
      </c>
      <c r="C140" t="s">
        <v>691</v>
      </c>
      <c r="D140" t="s">
        <v>692</v>
      </c>
      <c r="E140" t="s">
        <v>693</v>
      </c>
      <c r="F140" t="s">
        <v>21</v>
      </c>
      <c r="G140" t="s">
        <v>22</v>
      </c>
      <c r="H140" t="s">
        <v>23</v>
      </c>
      <c r="I140" t="s">
        <v>23</v>
      </c>
      <c r="J140">
        <v>3</v>
      </c>
      <c r="K140">
        <f>SUM(M140:INDEX(M140:XFD140,1,M3))</f>
        <v>0</v>
      </c>
      <c r="L140" s="3"/>
    </row>
    <row r="141" spans="1:12" x14ac:dyDescent="0.25">
      <c r="A141" t="s">
        <v>694</v>
      </c>
      <c r="B141" t="s">
        <v>695</v>
      </c>
      <c r="C141" t="s">
        <v>696</v>
      </c>
      <c r="D141" t="s">
        <v>697</v>
      </c>
      <c r="E141" t="s">
        <v>698</v>
      </c>
      <c r="F141" t="s">
        <v>21</v>
      </c>
      <c r="G141" t="s">
        <v>22</v>
      </c>
      <c r="H141" t="s">
        <v>23</v>
      </c>
      <c r="I141" t="s">
        <v>23</v>
      </c>
      <c r="J141">
        <v>7</v>
      </c>
      <c r="K141">
        <f>SUM(M141:INDEX(M141:XFD141,1,M3))</f>
        <v>0</v>
      </c>
      <c r="L141" s="3"/>
    </row>
    <row r="142" spans="1:12" x14ac:dyDescent="0.25">
      <c r="A142" t="s">
        <v>699</v>
      </c>
      <c r="B142" t="s">
        <v>700</v>
      </c>
      <c r="C142" t="s">
        <v>701</v>
      </c>
      <c r="D142" t="s">
        <v>702</v>
      </c>
      <c r="E142" t="s">
        <v>703</v>
      </c>
      <c r="F142" t="s">
        <v>21</v>
      </c>
      <c r="G142" t="s">
        <v>22</v>
      </c>
      <c r="H142" t="s">
        <v>23</v>
      </c>
      <c r="I142" t="s">
        <v>23</v>
      </c>
      <c r="J142">
        <v>8</v>
      </c>
      <c r="K142">
        <f>SUM(M142:INDEX(M142:XFD142,1,M3))</f>
        <v>0</v>
      </c>
      <c r="L142" s="3"/>
    </row>
    <row r="143" spans="1:12" x14ac:dyDescent="0.25">
      <c r="A143" t="s">
        <v>704</v>
      </c>
      <c r="B143" t="s">
        <v>705</v>
      </c>
      <c r="C143" t="s">
        <v>706</v>
      </c>
      <c r="D143" t="s">
        <v>707</v>
      </c>
      <c r="E143" t="s">
        <v>708</v>
      </c>
      <c r="F143" t="s">
        <v>21</v>
      </c>
      <c r="G143" t="s">
        <v>22</v>
      </c>
      <c r="H143" t="s">
        <v>23</v>
      </c>
      <c r="I143" t="s">
        <v>23</v>
      </c>
      <c r="J143">
        <v>3</v>
      </c>
      <c r="K143">
        <f>SUM(M143:INDEX(M143:XFD143,1,M3))</f>
        <v>0</v>
      </c>
      <c r="L143" s="3"/>
    </row>
    <row r="144" spans="1:12" x14ac:dyDescent="0.25">
      <c r="A144" t="s">
        <v>709</v>
      </c>
      <c r="B144" t="s">
        <v>710</v>
      </c>
      <c r="C144" t="s">
        <v>711</v>
      </c>
      <c r="D144" t="s">
        <v>712</v>
      </c>
      <c r="E144" t="s">
        <v>713</v>
      </c>
      <c r="F144" t="s">
        <v>21</v>
      </c>
      <c r="G144" t="s">
        <v>22</v>
      </c>
      <c r="H144" t="s">
        <v>23</v>
      </c>
      <c r="I144" t="s">
        <v>23</v>
      </c>
      <c r="J144">
        <v>1</v>
      </c>
      <c r="K144">
        <f>SUM(M144:INDEX(M144:XFD144,1,M3))</f>
        <v>0</v>
      </c>
      <c r="L144" s="3"/>
    </row>
    <row r="145" spans="1:12" x14ac:dyDescent="0.25">
      <c r="A145" t="s">
        <v>714</v>
      </c>
      <c r="B145" t="s">
        <v>715</v>
      </c>
      <c r="C145" t="s">
        <v>716</v>
      </c>
      <c r="D145" t="s">
        <v>717</v>
      </c>
      <c r="E145" t="s">
        <v>718</v>
      </c>
      <c r="F145" t="s">
        <v>21</v>
      </c>
      <c r="G145" t="s">
        <v>22</v>
      </c>
      <c r="H145" t="s">
        <v>23</v>
      </c>
      <c r="I145" t="s">
        <v>23</v>
      </c>
      <c r="J145">
        <v>7</v>
      </c>
      <c r="K145">
        <f>SUM(M145:INDEX(M145:XFD145,1,M3))</f>
        <v>0</v>
      </c>
      <c r="L145" s="3"/>
    </row>
    <row r="146" spans="1:12" x14ac:dyDescent="0.25">
      <c r="A146" t="s">
        <v>719</v>
      </c>
      <c r="B146" t="s">
        <v>720</v>
      </c>
      <c r="C146" t="s">
        <v>721</v>
      </c>
      <c r="D146" t="s">
        <v>722</v>
      </c>
      <c r="E146" t="s">
        <v>723</v>
      </c>
      <c r="F146" t="s">
        <v>21</v>
      </c>
      <c r="G146" t="s">
        <v>22</v>
      </c>
      <c r="H146" t="s">
        <v>23</v>
      </c>
      <c r="I146" t="s">
        <v>23</v>
      </c>
      <c r="J146">
        <v>1</v>
      </c>
      <c r="K146">
        <f>SUM(M146:INDEX(M146:XFD146,1,M3))</f>
        <v>0</v>
      </c>
      <c r="L146" s="3"/>
    </row>
    <row r="147" spans="1:12" x14ac:dyDescent="0.25">
      <c r="A147" t="s">
        <v>724</v>
      </c>
      <c r="B147" t="s">
        <v>725</v>
      </c>
      <c r="C147" t="s">
        <v>726</v>
      </c>
      <c r="D147" t="s">
        <v>727</v>
      </c>
      <c r="E147" t="s">
        <v>728</v>
      </c>
      <c r="F147" t="s">
        <v>21</v>
      </c>
      <c r="G147" t="s">
        <v>22</v>
      </c>
      <c r="H147" t="s">
        <v>23</v>
      </c>
      <c r="I147" t="s">
        <v>23</v>
      </c>
      <c r="J147">
        <v>1</v>
      </c>
      <c r="K147">
        <f>SUM(M147:INDEX(M147:XFD147,1,M3))</f>
        <v>0</v>
      </c>
      <c r="L147" s="3"/>
    </row>
    <row r="148" spans="1:12" x14ac:dyDescent="0.25">
      <c r="A148" t="s">
        <v>729</v>
      </c>
      <c r="B148" t="s">
        <v>730</v>
      </c>
      <c r="C148" t="s">
        <v>731</v>
      </c>
      <c r="D148" t="s">
        <v>732</v>
      </c>
      <c r="E148" t="s">
        <v>733</v>
      </c>
      <c r="F148" t="s">
        <v>21</v>
      </c>
      <c r="G148" t="s">
        <v>22</v>
      </c>
      <c r="H148" t="s">
        <v>23</v>
      </c>
      <c r="I148" t="s">
        <v>23</v>
      </c>
      <c r="J148">
        <v>4</v>
      </c>
      <c r="K148">
        <f>SUM(M148:INDEX(M148:XFD148,1,M3))</f>
        <v>0</v>
      </c>
      <c r="L148" s="3"/>
    </row>
    <row r="149" spans="1:12" x14ac:dyDescent="0.25">
      <c r="A149" t="s">
        <v>734</v>
      </c>
      <c r="B149" t="s">
        <v>735</v>
      </c>
      <c r="C149" t="s">
        <v>736</v>
      </c>
      <c r="D149" t="s">
        <v>737</v>
      </c>
      <c r="E149" t="s">
        <v>738</v>
      </c>
      <c r="F149" t="s">
        <v>21</v>
      </c>
      <c r="G149" t="s">
        <v>22</v>
      </c>
      <c r="H149" t="s">
        <v>23</v>
      </c>
      <c r="I149" t="s">
        <v>23</v>
      </c>
      <c r="J149">
        <v>8</v>
      </c>
      <c r="K149">
        <f>SUM(M149:INDEX(M149:XFD149,1,M3))</f>
        <v>0</v>
      </c>
      <c r="L149" s="3"/>
    </row>
    <row r="150" spans="1:12" x14ac:dyDescent="0.25">
      <c r="A150" t="s">
        <v>739</v>
      </c>
      <c r="B150" t="s">
        <v>740</v>
      </c>
      <c r="C150" t="s">
        <v>741</v>
      </c>
      <c r="D150" t="s">
        <v>742</v>
      </c>
      <c r="E150" t="s">
        <v>743</v>
      </c>
      <c r="F150" t="s">
        <v>21</v>
      </c>
      <c r="G150" t="s">
        <v>22</v>
      </c>
      <c r="H150" t="s">
        <v>23</v>
      </c>
      <c r="I150" t="s">
        <v>23</v>
      </c>
      <c r="J150">
        <v>1</v>
      </c>
      <c r="K150">
        <f>SUM(M150:INDEX(M150:XFD150,1,M3))</f>
        <v>0</v>
      </c>
      <c r="L150" s="3"/>
    </row>
    <row r="151" spans="1:12" x14ac:dyDescent="0.25">
      <c r="A151" t="s">
        <v>744</v>
      </c>
      <c r="B151" t="s">
        <v>745</v>
      </c>
      <c r="C151" t="s">
        <v>746</v>
      </c>
      <c r="D151" t="s">
        <v>747</v>
      </c>
      <c r="E151" t="s">
        <v>748</v>
      </c>
      <c r="F151" t="s">
        <v>21</v>
      </c>
      <c r="G151" t="s">
        <v>22</v>
      </c>
      <c r="H151" t="s">
        <v>23</v>
      </c>
      <c r="I151" t="s">
        <v>23</v>
      </c>
      <c r="J151">
        <v>1</v>
      </c>
      <c r="K151">
        <f>SUM(M151:INDEX(M151:XFD151,1,M3))</f>
        <v>0</v>
      </c>
      <c r="L151" s="3"/>
    </row>
    <row r="152" spans="1:12" x14ac:dyDescent="0.25">
      <c r="A152" t="s">
        <v>749</v>
      </c>
      <c r="B152" t="s">
        <v>750</v>
      </c>
      <c r="C152" t="s">
        <v>751</v>
      </c>
      <c r="D152" t="s">
        <v>752</v>
      </c>
      <c r="E152" t="s">
        <v>753</v>
      </c>
      <c r="F152" t="s">
        <v>21</v>
      </c>
      <c r="G152" t="s">
        <v>22</v>
      </c>
      <c r="H152" t="s">
        <v>23</v>
      </c>
      <c r="I152" t="s">
        <v>23</v>
      </c>
      <c r="J152">
        <v>10</v>
      </c>
      <c r="K152">
        <f>SUM(M152:INDEX(M152:XFD152,1,M3))</f>
        <v>0</v>
      </c>
      <c r="L152" s="3"/>
    </row>
    <row r="153" spans="1:12" x14ac:dyDescent="0.25">
      <c r="A153" t="s">
        <v>754</v>
      </c>
      <c r="B153" t="s">
        <v>755</v>
      </c>
      <c r="C153" t="s">
        <v>756</v>
      </c>
      <c r="D153" t="s">
        <v>757</v>
      </c>
      <c r="E153" t="s">
        <v>758</v>
      </c>
      <c r="F153" t="s">
        <v>21</v>
      </c>
      <c r="G153" t="s">
        <v>22</v>
      </c>
      <c r="H153" t="s">
        <v>23</v>
      </c>
      <c r="I153" t="s">
        <v>23</v>
      </c>
      <c r="J153">
        <v>1</v>
      </c>
      <c r="K153">
        <f>SUM(M153:INDEX(M153:XFD153,1,M3))</f>
        <v>0</v>
      </c>
      <c r="L153" s="3"/>
    </row>
    <row r="154" spans="1:12" x14ac:dyDescent="0.25">
      <c r="A154" t="s">
        <v>759</v>
      </c>
      <c r="B154" t="s">
        <v>760</v>
      </c>
      <c r="C154" t="s">
        <v>761</v>
      </c>
      <c r="D154" t="s">
        <v>762</v>
      </c>
      <c r="E154" t="s">
        <v>763</v>
      </c>
      <c r="F154" t="s">
        <v>21</v>
      </c>
      <c r="G154" t="s">
        <v>22</v>
      </c>
      <c r="H154" t="s">
        <v>23</v>
      </c>
      <c r="I154" t="s">
        <v>23</v>
      </c>
      <c r="J154">
        <v>1</v>
      </c>
      <c r="K154">
        <f>SUM(M154:INDEX(M154:XFD154,1,M3))</f>
        <v>0</v>
      </c>
      <c r="L154" s="3"/>
    </row>
    <row r="155" spans="1:12" x14ac:dyDescent="0.25">
      <c r="A155" t="s">
        <v>764</v>
      </c>
      <c r="B155" t="s">
        <v>765</v>
      </c>
      <c r="C155" t="s">
        <v>766</v>
      </c>
      <c r="D155" t="s">
        <v>767</v>
      </c>
      <c r="E155" t="s">
        <v>768</v>
      </c>
      <c r="F155" t="s">
        <v>21</v>
      </c>
      <c r="G155" t="s">
        <v>22</v>
      </c>
      <c r="H155" t="s">
        <v>23</v>
      </c>
      <c r="I155" t="s">
        <v>23</v>
      </c>
      <c r="J155">
        <v>5</v>
      </c>
      <c r="K155">
        <f>SUM(M155:INDEX(M155:XFD155,1,M3))</f>
        <v>0</v>
      </c>
      <c r="L155" s="3"/>
    </row>
    <row r="156" spans="1:12" x14ac:dyDescent="0.25">
      <c r="A156" t="s">
        <v>769</v>
      </c>
      <c r="B156" t="s">
        <v>770</v>
      </c>
      <c r="C156" t="s">
        <v>771</v>
      </c>
      <c r="D156" t="s">
        <v>772</v>
      </c>
      <c r="E156" t="s">
        <v>773</v>
      </c>
      <c r="F156" t="s">
        <v>21</v>
      </c>
      <c r="G156" t="s">
        <v>22</v>
      </c>
      <c r="H156" t="s">
        <v>23</v>
      </c>
      <c r="I156" t="s">
        <v>23</v>
      </c>
      <c r="J156">
        <v>1</v>
      </c>
      <c r="K156">
        <f>SUM(M156:INDEX(M156:XFD156,1,M3))</f>
        <v>0</v>
      </c>
      <c r="L156" s="3"/>
    </row>
    <row r="157" spans="1:12" x14ac:dyDescent="0.25">
      <c r="A157" t="s">
        <v>774</v>
      </c>
      <c r="B157" t="s">
        <v>775</v>
      </c>
      <c r="C157" t="s">
        <v>776</v>
      </c>
      <c r="D157" t="s">
        <v>777</v>
      </c>
      <c r="E157" t="s">
        <v>778</v>
      </c>
      <c r="F157" t="s">
        <v>21</v>
      </c>
      <c r="G157" t="s">
        <v>22</v>
      </c>
      <c r="H157" t="s">
        <v>23</v>
      </c>
      <c r="I157" t="s">
        <v>23</v>
      </c>
      <c r="J157">
        <v>2</v>
      </c>
      <c r="K157">
        <f>SUM(M157:INDEX(M157:XFD157,1,M3))</f>
        <v>0</v>
      </c>
      <c r="L157" s="3"/>
    </row>
    <row r="158" spans="1:12" x14ac:dyDescent="0.25">
      <c r="A158" t="s">
        <v>779</v>
      </c>
      <c r="B158" t="s">
        <v>780</v>
      </c>
      <c r="C158" t="s">
        <v>781</v>
      </c>
      <c r="D158" t="s">
        <v>782</v>
      </c>
      <c r="E158" t="s">
        <v>783</v>
      </c>
      <c r="F158" t="s">
        <v>21</v>
      </c>
      <c r="G158" t="s">
        <v>22</v>
      </c>
      <c r="H158" t="s">
        <v>23</v>
      </c>
      <c r="I158" t="s">
        <v>23</v>
      </c>
      <c r="J158">
        <v>3</v>
      </c>
      <c r="K158">
        <f>SUM(M158:INDEX(M158:XFD158,1,M3))</f>
        <v>0</v>
      </c>
      <c r="L158" s="3"/>
    </row>
    <row r="159" spans="1:12" x14ac:dyDescent="0.25">
      <c r="A159" t="s">
        <v>784</v>
      </c>
      <c r="B159" t="s">
        <v>785</v>
      </c>
      <c r="C159" t="s">
        <v>786</v>
      </c>
      <c r="D159" t="s">
        <v>787</v>
      </c>
      <c r="E159" t="s">
        <v>788</v>
      </c>
      <c r="F159" t="s">
        <v>21</v>
      </c>
      <c r="G159" t="s">
        <v>22</v>
      </c>
      <c r="H159" t="s">
        <v>23</v>
      </c>
      <c r="I159" t="s">
        <v>23</v>
      </c>
      <c r="J159">
        <v>3</v>
      </c>
      <c r="K159">
        <f>SUM(M159:INDEX(M159:XFD159,1,M3))</f>
        <v>0</v>
      </c>
      <c r="L159" s="3"/>
    </row>
    <row r="160" spans="1:12" x14ac:dyDescent="0.25">
      <c r="A160" t="s">
        <v>789</v>
      </c>
      <c r="B160" t="s">
        <v>790</v>
      </c>
      <c r="C160" t="s">
        <v>791</v>
      </c>
      <c r="D160" t="s">
        <v>792</v>
      </c>
      <c r="E160" t="s">
        <v>793</v>
      </c>
      <c r="F160" t="s">
        <v>21</v>
      </c>
      <c r="G160" t="s">
        <v>22</v>
      </c>
      <c r="H160" t="s">
        <v>23</v>
      </c>
      <c r="I160" t="s">
        <v>23</v>
      </c>
      <c r="J160">
        <v>9</v>
      </c>
      <c r="K160">
        <f>SUM(M160:INDEX(M160:XFD160,1,M3))</f>
        <v>0</v>
      </c>
      <c r="L160" s="3"/>
    </row>
    <row r="161" spans="1:37" x14ac:dyDescent="0.25">
      <c r="A161" t="s">
        <v>794</v>
      </c>
      <c r="B161" t="s">
        <v>795</v>
      </c>
      <c r="C161" t="s">
        <v>796</v>
      </c>
      <c r="D161" t="s">
        <v>797</v>
      </c>
      <c r="E161" t="s">
        <v>798</v>
      </c>
      <c r="F161" t="s">
        <v>21</v>
      </c>
      <c r="G161" t="s">
        <v>22</v>
      </c>
      <c r="H161" t="s">
        <v>23</v>
      </c>
      <c r="I161" t="s">
        <v>23</v>
      </c>
      <c r="J161">
        <v>2</v>
      </c>
      <c r="K161">
        <f>SUM(M161:INDEX(M161:XFD161,1,M3))</f>
        <v>0</v>
      </c>
      <c r="L161" s="3"/>
    </row>
    <row r="162" spans="1:37" ht="8.1" customHeight="1" x14ac:dyDescent="0.25">
      <c r="A162" s="61"/>
      <c r="B162" s="61"/>
      <c r="C162" s="61"/>
      <c r="D162" s="61"/>
      <c r="E162" s="61"/>
      <c r="F162" s="61"/>
      <c r="G162" s="61"/>
      <c r="H162" s="61"/>
      <c r="I162" s="61"/>
      <c r="J162" s="61"/>
      <c r="K162" s="61"/>
      <c r="L162" s="61"/>
      <c r="M162" s="61"/>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61"/>
      <c r="AK162" s="61"/>
    </row>
    <row r="163" spans="1:37" ht="15.75" x14ac:dyDescent="0.25">
      <c r="A163" s="62" t="s">
        <v>799</v>
      </c>
      <c r="B163" s="63"/>
      <c r="C163" s="64"/>
      <c r="D163" s="65"/>
      <c r="E163" s="66"/>
      <c r="F163" s="67"/>
      <c r="G163" s="68"/>
      <c r="H163" s="69"/>
      <c r="I163" s="70"/>
      <c r="J163" s="71"/>
      <c r="K163" s="72"/>
      <c r="L163" s="73"/>
      <c r="M163" s="6" t="str">
        <f>IF(M3&gt;=1,"P2 - B1","")</f>
        <v>P2 - B1</v>
      </c>
      <c r="N163" s="7" t="str">
        <f>IF(M3&gt;=2,"P2 - B2","")</f>
        <v>P2 - B2</v>
      </c>
      <c r="O163" s="8" t="str">
        <f>IF(M3&gt;=3,"P2 - B3","")</f>
        <v>P2 - B3</v>
      </c>
      <c r="P163" s="9" t="str">
        <f>IF(M3&gt;=4,"P2 - B4","")</f>
        <v>P2 - B4</v>
      </c>
      <c r="Q163" s="10" t="str">
        <f>IF(M3&gt;=5,"P2 - B5","")</f>
        <v>P2 - B5</v>
      </c>
      <c r="R163" s="11" t="str">
        <f>IF(M3&gt;=6,"P2 - B6","")</f>
        <v>P2 - B6</v>
      </c>
      <c r="S163" s="12" t="str">
        <f>IF(M3&gt;=7,"P2 - B7","")</f>
        <v>P2 - B7</v>
      </c>
      <c r="T163" s="13" t="str">
        <f>IF(M3&gt;=8,"P2 - B8","")</f>
        <v>P2 - B8</v>
      </c>
      <c r="U163" s="14" t="str">
        <f>IF(M3&gt;=9,"P2 - B9","")</f>
        <v>P2 - B9</v>
      </c>
      <c r="V163" s="15" t="str">
        <f>IF(M3&gt;=10,"P2 - B10","")</f>
        <v>P2 - B10</v>
      </c>
      <c r="W163" s="16" t="str">
        <f>IF(M3&gt;=11,"P2 - B11","")</f>
        <v>P2 - B11</v>
      </c>
      <c r="X163" s="17" t="str">
        <f>IF(M3&gt;=12,"P2 - B12","")</f>
        <v>P2 - B12</v>
      </c>
      <c r="Y163" s="18" t="str">
        <f>IF(M3&gt;=13,"P2 - B13","")</f>
        <v>P2 - B13</v>
      </c>
      <c r="Z163" s="19" t="str">
        <f>IF(M3&gt;=14,"P2 - B14","")</f>
        <v>P2 - B14</v>
      </c>
      <c r="AA163" s="20" t="str">
        <f>IF(M3&gt;=15,"P2 - B15","")</f>
        <v>P2 - B15</v>
      </c>
      <c r="AB163" s="21" t="str">
        <f>IF(M3&gt;=16,"P2 - B16","")</f>
        <v/>
      </c>
      <c r="AC163" s="22" t="str">
        <f>IF(M3&gt;=17,"P2 - B17","")</f>
        <v/>
      </c>
      <c r="AD163" s="23" t="str">
        <f>IF(M3&gt;=18,"P2 - B18","")</f>
        <v/>
      </c>
      <c r="AE163" s="24" t="str">
        <f>IF(M3&gt;=19,"P2 - B19","")</f>
        <v/>
      </c>
      <c r="AF163" s="25" t="str">
        <f>IF(M3&gt;=20,"P2 - B20","")</f>
        <v/>
      </c>
      <c r="AG163" s="26" t="str">
        <f>IF(M3&gt;=21,"P2 - B21","")</f>
        <v/>
      </c>
      <c r="AH163" s="27" t="str">
        <f>IF(M3&gt;=22,"P2 - B22","")</f>
        <v/>
      </c>
      <c r="AI163" s="28" t="str">
        <f>IF(M3&gt;=23,"P2 - B23","")</f>
        <v/>
      </c>
      <c r="AJ163" s="29" t="str">
        <f>IF(M3&gt;=24,"P2 - B24","")</f>
        <v/>
      </c>
      <c r="AK163" s="30" t="str">
        <f>IF(M3&gt;=25,"P2 - B25","")</f>
        <v/>
      </c>
    </row>
    <row r="164" spans="1:37" ht="15.75" x14ac:dyDescent="0.25">
      <c r="A164" s="74" t="s">
        <v>800</v>
      </c>
      <c r="B164" s="75"/>
      <c r="C164" s="76"/>
      <c r="D164" s="77"/>
      <c r="E164" s="78"/>
      <c r="F164" s="79"/>
      <c r="G164" s="80"/>
      <c r="H164" s="81"/>
      <c r="I164" s="82"/>
      <c r="J164" s="83"/>
      <c r="K164" s="84"/>
      <c r="L164" s="85"/>
    </row>
    <row r="165" spans="1:37" ht="15.75" x14ac:dyDescent="0.25">
      <c r="A165" s="86" t="s">
        <v>801</v>
      </c>
      <c r="B165" s="87"/>
      <c r="C165" s="88"/>
      <c r="D165" s="89"/>
      <c r="E165" s="90"/>
      <c r="F165" s="91"/>
      <c r="G165" s="92"/>
      <c r="H165" s="93"/>
      <c r="I165" s="94"/>
      <c r="J165" s="95"/>
      <c r="K165" s="96"/>
      <c r="L165" s="97"/>
    </row>
    <row r="166" spans="1:37" ht="15.75" x14ac:dyDescent="0.25">
      <c r="A166" s="98" t="s">
        <v>802</v>
      </c>
      <c r="B166" s="99"/>
      <c r="C166" s="100"/>
      <c r="D166" s="101"/>
      <c r="E166" s="102"/>
      <c r="F166" s="103"/>
      <c r="G166" s="104"/>
      <c r="H166" s="105"/>
      <c r="I166" s="106"/>
      <c r="J166" s="107"/>
      <c r="K166" s="108"/>
      <c r="L166" s="109"/>
    </row>
    <row r="167" spans="1:37" ht="15.75" x14ac:dyDescent="0.25">
      <c r="A167" s="110" t="s">
        <v>803</v>
      </c>
      <c r="B167" s="111"/>
      <c r="C167" s="112"/>
      <c r="D167" s="113"/>
      <c r="E167" s="114"/>
      <c r="F167" s="115"/>
      <c r="G167" s="116"/>
      <c r="H167" s="117"/>
      <c r="I167" s="118"/>
      <c r="J167" s="119"/>
      <c r="K167" s="120"/>
      <c r="L167" s="121"/>
    </row>
    <row r="168" spans="1:37" ht="8.1" customHeight="1" x14ac:dyDescent="0.25">
      <c r="A168" s="61"/>
      <c r="B168" s="61"/>
      <c r="C168" s="61"/>
      <c r="D168" s="61"/>
      <c r="E168" s="61"/>
      <c r="F168" s="61"/>
      <c r="G168" s="61"/>
      <c r="H168" s="61"/>
      <c r="I168" s="61"/>
      <c r="J168" s="61"/>
      <c r="K168" s="61"/>
      <c r="L168" s="61"/>
      <c r="M168" s="61"/>
      <c r="N168" s="61"/>
      <c r="O168" s="61"/>
      <c r="P168" s="61"/>
      <c r="Q168" s="61"/>
      <c r="R168" s="61"/>
      <c r="S168" s="61"/>
      <c r="T168" s="61"/>
      <c r="U168" s="61"/>
      <c r="V168" s="61"/>
      <c r="W168" s="61"/>
      <c r="X168" s="61"/>
      <c r="Y168" s="61"/>
      <c r="Z168" s="61"/>
      <c r="AA168" s="61"/>
      <c r="AB168" s="61"/>
      <c r="AC168" s="61"/>
      <c r="AD168" s="61"/>
      <c r="AE168" s="61"/>
      <c r="AF168" s="61"/>
      <c r="AG168" s="61"/>
      <c r="AH168" s="61"/>
      <c r="AI168" s="61"/>
      <c r="AJ168" s="61"/>
      <c r="AK168" s="61"/>
    </row>
  </sheetData>
  <sheetProtection password="DFB5" sheet="1" objects="1" scenarios="1" formatCells="0" formatColumns="0" formatRows="0"/>
  <mergeCells count="12">
    <mergeCell ref="A167:L167"/>
    <mergeCell ref="A168:AK168"/>
    <mergeCell ref="A162:AK162"/>
    <mergeCell ref="A163:L163"/>
    <mergeCell ref="A164:L164"/>
    <mergeCell ref="A165:L165"/>
    <mergeCell ref="A166:L166"/>
    <mergeCell ref="A1:L1"/>
    <mergeCell ref="A2:B2"/>
    <mergeCell ref="A3:C3"/>
    <mergeCell ref="I3:L3"/>
    <mergeCell ref="A4:L4"/>
  </mergeCells>
  <conditionalFormatting sqref="K6:K161">
    <cfRule type="expression" dxfId="0" priority="1">
      <formula>OR((J6 &lt;&gt; K6), (INT(J6) &lt;&gt; J6))</formula>
    </cfRule>
  </conditionalFormatting>
  <dataValidations count="3">
    <dataValidation type="whole" allowBlank="1" showErrorMessage="1" errorTitle="Validation error" error="Enter a whole number between 1 and 25" sqref="M3" xr:uid="{00000000-0002-0000-0000-000000000000}">
      <formula1>1</formula1>
      <formula2>25</formula2>
    </dataValidation>
    <dataValidation type="whole" operator="greaterThanOrEqual" allowBlank="1" showErrorMessage="1" errorTitle="Validation error" error="Enter a whole number greater than or equal to 0" sqref="M6:M162 N6:N162 O6:O162 P6:P162 Q6:Q162 R6:R162 S6:S162 T6:T162 U6:U162 V6:V162 W6:W162 X6:X162 Y6:Y162 Z6:Z162 AA6:AA162 AB6:AB162 AC6:AC162 AD6:AD162 AE6:AE162 AF6:AF162 AG6:AG162 AH6:AH162 AI6:AI162 AJ6:AJ162 AK6:AK162" xr:uid="{00000000-0002-0000-0000-000001000000}">
      <formula1>0</formula1>
    </dataValidation>
    <dataValidation type="decimal" operator="greaterThan" allowBlank="1" showErrorMessage="1" errorTitle="Validation error" error="Enter a number greater than 0" sqref="M164:M167 N164:N167 O164:O167 P164:P167 Q164:Q167 R164:R167 S164:S167 T164:T167 U164:U167 V164:V167 W164:W167 X164:X167 Y164:Y167 Z164:Z167 AA164:AA167 AB164:AB167 AC164:AC167 AD164:AD167 AE164:AE167 AF164:AF167 AG164:AG167 AH164:AH167 AI164:AI167 AJ164:AJ167 AK164:AK167" xr:uid="{00000000-0002-0000-0000-000002000000}">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defaultRowHeight="15" x14ac:dyDescent="0.25"/>
  <cols>
    <col min="1" max="1" width="120" customWidth="1"/>
  </cols>
  <sheetData>
    <row r="1" spans="1:1" ht="26.25" x14ac:dyDescent="0.4">
      <c r="A1" s="31" t="s">
        <v>804</v>
      </c>
    </row>
    <row r="2" spans="1:1" ht="18.75" x14ac:dyDescent="0.3">
      <c r="A2" s="32" t="s">
        <v>805</v>
      </c>
    </row>
    <row r="3" spans="1:1" ht="103.5" x14ac:dyDescent="0.3">
      <c r="A3" s="33" t="s">
        <v>806</v>
      </c>
    </row>
    <row r="4" spans="1:1" ht="18.75" x14ac:dyDescent="0.3">
      <c r="A4" s="34" t="s">
        <v>807</v>
      </c>
    </row>
    <row r="5" spans="1:1" ht="51.75" x14ac:dyDescent="0.3">
      <c r="A5" s="35" t="s">
        <v>808</v>
      </c>
    </row>
    <row r="6" spans="1:1" ht="18.75" x14ac:dyDescent="0.3">
      <c r="A6" s="36" t="s">
        <v>809</v>
      </c>
    </row>
    <row r="7" spans="1:1" ht="17.25" x14ac:dyDescent="0.3">
      <c r="A7" s="37" t="s">
        <v>810</v>
      </c>
    </row>
    <row r="8" spans="1:1" ht="18.75" x14ac:dyDescent="0.3">
      <c r="A8" s="38" t="s">
        <v>811</v>
      </c>
    </row>
    <row r="9" spans="1:1" ht="17.25" x14ac:dyDescent="0.3">
      <c r="A9" s="39" t="s">
        <v>812</v>
      </c>
    </row>
  </sheetData>
  <sheetProtection password="DFB5"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workbookViewId="0"/>
  </sheetViews>
  <sheetFormatPr defaultRowHeight="15" x14ac:dyDescent="0.25"/>
  <cols>
    <col min="1" max="2" width="25" customWidth="1"/>
  </cols>
  <sheetData>
    <row r="1" spans="1:2" x14ac:dyDescent="0.25">
      <c r="A1" s="1" t="s">
        <v>813</v>
      </c>
      <c r="B1" s="1" t="s">
        <v>814</v>
      </c>
    </row>
    <row r="2" spans="1:2" x14ac:dyDescent="0.25">
      <c r="A2" s="1" t="s">
        <v>815</v>
      </c>
      <c r="B2" s="1" t="s">
        <v>816</v>
      </c>
    </row>
    <row r="3" spans="1:2" x14ac:dyDescent="0.25">
      <c r="A3" s="1" t="s">
        <v>817</v>
      </c>
      <c r="B3" s="1" t="s">
        <v>818</v>
      </c>
    </row>
    <row r="4" spans="1:2" x14ac:dyDescent="0.25">
      <c r="A4" s="1" t="s">
        <v>819</v>
      </c>
      <c r="B4" s="1" t="s">
        <v>820</v>
      </c>
    </row>
    <row r="5" spans="1:2" x14ac:dyDescent="0.25">
      <c r="A5" s="1" t="s">
        <v>821</v>
      </c>
      <c r="B5" s="1">
        <v>1</v>
      </c>
    </row>
  </sheetData>
  <sheetProtection password="DFB5"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Box packing information</vt:lpstr>
      <vt:lpstr>Instructions</vt: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Majid Fareed</cp:lastModifiedBy>
  <dcterms:created xsi:type="dcterms:W3CDTF">2025-01-31T12:51:55Z</dcterms:created>
  <dcterms:modified xsi:type="dcterms:W3CDTF">2025-01-31T12:53:13Z</dcterms:modified>
</cp:coreProperties>
</file>