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Box packing information" r:id="rId3" sheetId="1"/>
    <sheet name="Instructions" r:id="rId4" sheetId="2"/>
    <sheet name="Metadata" r:id="rId5" sheetId="3"/>
  </sheets>
</workbook>
</file>

<file path=xl/sharedStrings.xml><?xml version="1.0" encoding="utf-8"?>
<sst xmlns="http://schemas.openxmlformats.org/spreadsheetml/2006/main" count="1353" uniqueCount="772">
  <si>
    <t>Provide the box details for this pack group below. See the instructions sheet if you have questions.</t>
  </si>
  <si>
    <t>Pack group: 2</t>
  </si>
  <si>
    <t>pge6ff6d4b-e73b-4f4c-861b-7b0fce220873</t>
  </si>
  <si>
    <t>Total SKUs: 146 (687 units)</t>
  </si>
  <si>
    <t>Total box count:</t>
  </si>
  <si>
    <t>SKU</t>
  </si>
  <si>
    <t xml:space="preserve">Product title </t>
  </si>
  <si>
    <t>Id</t>
  </si>
  <si>
    <t>ASIN</t>
  </si>
  <si>
    <t>FNSKU</t>
  </si>
  <si>
    <t>Condition</t>
  </si>
  <si>
    <t>Prep type</t>
  </si>
  <si>
    <t>Who preps units?</t>
  </si>
  <si>
    <t>Who labels units?</t>
  </si>
  <si>
    <t>Expected quantity</t>
  </si>
  <si>
    <t>Boxed quantity</t>
  </si>
  <si>
    <t>DE-BBabyEatMTS-XL</t>
  </si>
  <si>
    <t>Decrum Pregnancy Announcement Shirts - Black Maternity Shirt Outfits [40022015-AE] | Black, XL</t>
  </si>
  <si>
    <t>pkbfba0c7c-c15b-4568-856a-771c89934fa0</t>
  </si>
  <si>
    <t>B083QL6RCC</t>
  </si>
  <si>
    <t>X002FMJBYX</t>
  </si>
  <si>
    <t>NewItem</t>
  </si>
  <si>
    <t>Labeling,Poly bagging</t>
  </si>
  <si>
    <t>By seller</t>
  </si>
  <si>
    <t>DE-BFirstMommyMTS-XXL</t>
  </si>
  <si>
    <t>Decrum Plus Size Cute Pregnancy Tops for Women - Soft Maternity T Shirts for Women [40022016-AL] | Black, XXL</t>
  </si>
  <si>
    <t>pkb741e544-093e-4ce7-8bef-305051faef52</t>
  </si>
  <si>
    <t>B083QJYZ2J</t>
  </si>
  <si>
    <t>X002FMJ7GF</t>
  </si>
  <si>
    <t>DE-BFirstMommyMTSNew-M</t>
  </si>
  <si>
    <t>Decrum Cute Maternity Clothes - Pregnancy Announcement Shirts [40022013-AL] | Black, M</t>
  </si>
  <si>
    <t>pk80131c00-8cd5-4882-a5fa-c5491fe67832</t>
  </si>
  <si>
    <t>B08WKCXNSC</t>
  </si>
  <si>
    <t>X002T0XMMX</t>
  </si>
  <si>
    <t>DE-COMNGSOONW-S</t>
  </si>
  <si>
    <t>Mummy Womens Black Maternity Tshirt Scrub - Work Maternity Tunic [40022012-AK] | Black, S</t>
  </si>
  <si>
    <t>pk604e3a6c-91ce-44c3-8d8e-622487630d6b</t>
  </si>
  <si>
    <t>B07QMN33XP</t>
  </si>
  <si>
    <t>X0024AF8JN</t>
  </si>
  <si>
    <t>DE-GreyVNCKLGS-X-Large</t>
  </si>
  <si>
    <t>Men Gray Full Sleeve Vneck Tshirt Men - Plain Long Sleeve V Neck Men [40001055] | LGSVneck, XL</t>
  </si>
  <si>
    <t>pk30c74471-0cbd-4c79-86ac-6b1769eca9ee</t>
  </si>
  <si>
    <t>B08SWHFM7D</t>
  </si>
  <si>
    <t>X002RUOX4B</t>
  </si>
  <si>
    <t>DE-GreyVNCKLGS-XXXL</t>
  </si>
  <si>
    <t>Decrum Long Sleeve Tee Shirts for Men [40001057] | LGSVneck, XXXL</t>
  </si>
  <si>
    <t>pk23c91b5c-ddf2-4d53-bb1d-f89cb6aeb98f</t>
  </si>
  <si>
    <t>B0BW9LWXDY</t>
  </si>
  <si>
    <t>X003Q231PL</t>
  </si>
  <si>
    <t>DE-HRTNDFOOTW-L</t>
  </si>
  <si>
    <t>Black Maternity Shirt - Pregancy Gift for First Time Mom [40022014-AM] | Heart and Foot, L</t>
  </si>
  <si>
    <t>pkacb51026-1b48-4eb5-b0a0-92d3d82da2d7</t>
  </si>
  <si>
    <t>B07QRT9G9B</t>
  </si>
  <si>
    <t>X0024CCNJ9</t>
  </si>
  <si>
    <t>DE-HRTNDFOOTW-M</t>
  </si>
  <si>
    <t>Black Baby Announcement Shirt - Pregnancy Clothes for Women [40022013-AM] | Heart and Foot, M</t>
  </si>
  <si>
    <t>pk49ffb4bd-68b6-4988-91ed-21b3d95c6fa1</t>
  </si>
  <si>
    <t>B07QNLG7YZ</t>
  </si>
  <si>
    <t>X0024CCLA5</t>
  </si>
  <si>
    <t>DE-LGS-Round-Nvy-L</t>
  </si>
  <si>
    <t>Decrum Mens Long Sleeve Shirt - Soft Comfy Crew Neck Tshirts for Men | [40008094] N Blue,L</t>
  </si>
  <si>
    <t>pk8457d870-11a8-45a4-b360-e57d30cb755b</t>
  </si>
  <si>
    <t>B0C4YJYNWP</t>
  </si>
  <si>
    <t>X003TIQCVH</t>
  </si>
  <si>
    <t>DE-LGS-Round-Nvy-XXL</t>
  </si>
  <si>
    <t>Decrum Mens Long Sleeve Tee Shirts - Comfy Crew Neck Tshirts for Men | [40008096] N Blue,XXL</t>
  </si>
  <si>
    <t>pkc38195af-b537-42d9-aa50-3d3fef555602</t>
  </si>
  <si>
    <t>B0C4YN42YD</t>
  </si>
  <si>
    <t>X003TIFYGV</t>
  </si>
  <si>
    <t>DE-LGSMRagSet26-XXL</t>
  </si>
  <si>
    <t>Decrum Raglan Shirt Men - Soft Sports Jersey Long Sleeve Shirt Pack Baseball | [4BUN00266] Pack of 3, XXL</t>
  </si>
  <si>
    <t>pk225d1795-bb0a-4816-b9a4-bd1857a8b831</t>
  </si>
  <si>
    <t>B0C3MBMLVJ</t>
  </si>
  <si>
    <t>X003SX64TX</t>
  </si>
  <si>
    <t>DE-LGSMRagSet27-L</t>
  </si>
  <si>
    <t>Decrum Mens Super Soft T Shirts Long Sleeve Raglan Shirt Men - Pack of Baseball Shirts | [4BUN00274] Pack of 3, L</t>
  </si>
  <si>
    <t>pk80d61149-7ab7-4c46-9a84-29549f431b12</t>
  </si>
  <si>
    <t>B0C3M6XJBF</t>
  </si>
  <si>
    <t>X003SWRYO3</t>
  </si>
  <si>
    <t>DE-LGSMRagSet27-M</t>
  </si>
  <si>
    <t>Decrum Mens Long Sleeve Undershirt Full Sleeve - Full Sleeve Raglan Shirts for Men | [4BUN00273] Pack of 3, M</t>
  </si>
  <si>
    <t>pkaae4035d-0db1-4f65-94a5-a4ba75bed1e1</t>
  </si>
  <si>
    <t>B0C3M9V8VW</t>
  </si>
  <si>
    <t>X003SX86VR</t>
  </si>
  <si>
    <t>DE-LGSMRagSet28-XXL</t>
  </si>
  <si>
    <t>Decrum Raglan Shirt Men - Soft Sports Jersey Long Sleeve Shirt Pack Baseball | [4BUN00286] Pack of 3, XXL</t>
  </si>
  <si>
    <t>pk8db44c09-8de1-4ee8-a154-6f39bea27d1b</t>
  </si>
  <si>
    <t>B0C3M92B2P</t>
  </si>
  <si>
    <t>X003SWS0ZF</t>
  </si>
  <si>
    <t>DE-LGSMVNeckSet3-L</t>
  </si>
  <si>
    <t>Mens Long Sleeve Shirt Full Sleeve Casual Style T Shirts for Men Pack [4BUN00024] | LGS MenV Set 3, L</t>
  </si>
  <si>
    <t>pkef58e1d4-8436-4a7d-8c4b-ebd66ea8da90</t>
  </si>
  <si>
    <t>B08DHQFFR8</t>
  </si>
  <si>
    <t>X002LEZFBN</t>
  </si>
  <si>
    <t>DE-LGSMVNeckSet8-L</t>
  </si>
  <si>
    <t>Mens Long Sleeve Shirt Full Sleeve Casual Style | [4BUN00084] LGS MenV Set 8, L</t>
  </si>
  <si>
    <t>pk37615c76-7bae-4600-a966-0a604ac6f1fb</t>
  </si>
  <si>
    <t>B0B756PKGT</t>
  </si>
  <si>
    <t>X003BLHU3V</t>
  </si>
  <si>
    <t>DE-LGSMVNeckSet9-2XL</t>
  </si>
  <si>
    <t>Long Sleeve Shirt Men - Full Sleeve T Shirts Men | [4BUN00096] LGS MenV Set 9, 2XL</t>
  </si>
  <si>
    <t>pke3104a1e-398e-4391-9b68-7b37012e3f95</t>
  </si>
  <si>
    <t>B0B753RFY3</t>
  </si>
  <si>
    <t>X003BLHU2R</t>
  </si>
  <si>
    <t>DE-LGSVNckYellow-L</t>
  </si>
  <si>
    <t>Yellow Mens Long Sleeve Tshirts - V Neck T Shirts Men Playeras De Manga Larga para Hombre [40001084] (N) | LGS Yellow, L</t>
  </si>
  <si>
    <t>pka16f9027-08f3-4237-a7cf-6328eaf73588</t>
  </si>
  <si>
    <t>B0CF5M61NF</t>
  </si>
  <si>
    <t>X003XMHB55</t>
  </si>
  <si>
    <t>DE-MBGryPlnHdedVrsty-L</t>
  </si>
  <si>
    <t>Decrum Hooded Varsity Jacket Men - High School Letterman Bomber Style Baseball Jackets for Men (N) | [40071044] Gray Sleve, L</t>
  </si>
  <si>
    <t>pk7427e2c3-abd4-4c75-8207-0f5424d6183b</t>
  </si>
  <si>
    <t>B0B7X9J8D5</t>
  </si>
  <si>
    <t>X003DQLVH5</t>
  </si>
  <si>
    <t>DE-MBGryPlnHdedVrsty-M</t>
  </si>
  <si>
    <t>Decrum Hooded Varsity Jacket Men - High School Letterman Bomber Style Baseball Jackets for Men (N) | [40071043] Gray Sleve, M</t>
  </si>
  <si>
    <t>pkb5cd8686-360d-44c0-9a92-7175a76d6613</t>
  </si>
  <si>
    <t>B0B7X71GHM</t>
  </si>
  <si>
    <t>X003DQC01B</t>
  </si>
  <si>
    <t>DE-MBGryPlnHdedVrsty-XL</t>
  </si>
  <si>
    <t>Decrum Hooded Varsity Jacket Men - High School Letterman Bomber Style Baseball Jackets for Men (N) | [40071045] Gray Sleve, XL</t>
  </si>
  <si>
    <t>pkdeafdf42-446d-4b35-8df6-70210fdd3af2</t>
  </si>
  <si>
    <t>B0B7X982DH</t>
  </si>
  <si>
    <t>X003DQC3Y5</t>
  </si>
  <si>
    <t>DE-MBYlowPlnHdedVrsty-S</t>
  </si>
  <si>
    <t>Decrum Hooded Varsity Jacket Men - High School Letterman Bomber Style Baseball Jackets for Men (N) | [40071082] Yellow Sleve, S</t>
  </si>
  <si>
    <t>pkc64cec1e-7508-4353-b482-d334aca7961c</t>
  </si>
  <si>
    <t>B0B7XG9G1Y</t>
  </si>
  <si>
    <t>X003DQA0CH</t>
  </si>
  <si>
    <t>DE-MBYlowPlnHdedVrstyNEW-XXL</t>
  </si>
  <si>
    <t>Decrum Hooded Varsity Jacket Men - High School Letterman Bomber Baseball Jackets for Men (N) | [40071086] Yellow Sleve, XXL</t>
  </si>
  <si>
    <t>pk4d0ca8b7-f9ae-4719-84d3-016a094016bd</t>
  </si>
  <si>
    <t>B0C14SCFSV</t>
  </si>
  <si>
    <t>X003RUYN77</t>
  </si>
  <si>
    <t>DE-MBYlowPlnHdedVrstyNew-XL</t>
  </si>
  <si>
    <t>Decrum Hooded Varsity Jacket Men - High School Letterman Bomber Style Baseball Jackets for Mens (N) | [40071085] Yellow Sleve, XL</t>
  </si>
  <si>
    <t>pkf49959ef-6287-4845-bfac-0c3446e1ccc6</t>
  </si>
  <si>
    <t>B0CXPTHFPF</t>
  </si>
  <si>
    <t>X0046DLFGB</t>
  </si>
  <si>
    <t>DE-MBlkRibPolo-M</t>
  </si>
  <si>
    <t>Decrum Polo T Shirts for Men - Mens Collared Shirt Short Sleeve [40108013] (N) | Black, M</t>
  </si>
  <si>
    <t>pk3dc87cf9-5939-4748-8b48-c8fefdaa5856</t>
  </si>
  <si>
    <t>B0BVWC77J9</t>
  </si>
  <si>
    <t>X003PVBEMP</t>
  </si>
  <si>
    <t>DE-MBlkRibPolo-XL</t>
  </si>
  <si>
    <t>Decrum Polo Tees for Men - Short Sleeve Mens Golf Shirts [40108015] (N) | Black, XL</t>
  </si>
  <si>
    <t>pk827d4ae7-307a-4d75-a42d-f23946be1fad</t>
  </si>
  <si>
    <t>B0BVWC9FW5</t>
  </si>
  <si>
    <t>X003PVB8ML</t>
  </si>
  <si>
    <t>DE-MBlkWhVrstyPln-L</t>
  </si>
  <si>
    <t>Decrum Mens White and Black Varsity Letterman Jacket for Adult [40020174] | Plain White Sleve, L</t>
  </si>
  <si>
    <t>pk532e4d85-c24f-4f96-8157-83228a41a1d0</t>
  </si>
  <si>
    <t>B0B7XLD9RP</t>
  </si>
  <si>
    <t>X003E62DMV</t>
  </si>
  <si>
    <t>DE-MBlkWhVrstyPln-XS</t>
  </si>
  <si>
    <t>Decrum White and Black Mens Baseball Jacket [40020171] | Plain White Sleve, XS</t>
  </si>
  <si>
    <t>pkfbfd1c6e-87bf-48d1-a4ca-9668ca50129b</t>
  </si>
  <si>
    <t>B0BWFC1FQW</t>
  </si>
  <si>
    <t>X003Q3U8PL</t>
  </si>
  <si>
    <t>DE-MBseblRglnHeathrLGS-S</t>
  </si>
  <si>
    <t>Decrum Milage and Black Soft Cotton Striped Baseball Jersey Long Sleeve Raglan Shirt Men [40042072] | Men Milge&amp;Blk Striped Rgln, S</t>
  </si>
  <si>
    <t>pk6dc9608a-9a82-486a-9cc7-ae023b8bcfa6</t>
  </si>
  <si>
    <t>B09M6GG9XV</t>
  </si>
  <si>
    <t>X0032WVW3X</t>
  </si>
  <si>
    <t>DE-MBseblRglnHethrChrcl-L</t>
  </si>
  <si>
    <t>Decrum Heather and Charcoal Baseball Tee Shirts for Men Full Sleeve Striped Raglan Shirts for Men | [40042044] Men Heathr&amp;CHRCL Striped Rgln, L</t>
  </si>
  <si>
    <t>pk8a1226dc-7c29-4b00-af4d-d551a5c62ae4</t>
  </si>
  <si>
    <t>B09YRPCHYS</t>
  </si>
  <si>
    <t>X0038DK0F7</t>
  </si>
  <si>
    <t>DE-MBseblRglnHethrChrcl-M</t>
  </si>
  <si>
    <t>Decrum Heather and Charcoal Soft Cotton Baseball Jersey Full Sleeve Mens Striped Raglan Shirt | [40042043] Men Heathr&amp;CHRCL Striped Rgln, M</t>
  </si>
  <si>
    <t>pk15e58271-91a0-4b70-83a9-52e9e622a93b</t>
  </si>
  <si>
    <t>B09YRMQJ42</t>
  </si>
  <si>
    <t>X0038DA3Y5</t>
  </si>
  <si>
    <t>DE-MBseblRglnHethrChrcl-XL</t>
  </si>
  <si>
    <t>Decrum Heather and Charcoal Soft Cotton Jersey Long Sleeve Raglan Shirt Men Basebal Tee Striped | [40042045] Men Heathr&amp;CHRCL Striped Rgln, XL</t>
  </si>
  <si>
    <t>pk6f9b5510-2a7e-4ba9-bb6d-acf6283da04c</t>
  </si>
  <si>
    <t>B09YRMG781</t>
  </si>
  <si>
    <t>X0038DII1F</t>
  </si>
  <si>
    <t>DE-MBseblRglnHethrChrcl-XXXL</t>
  </si>
  <si>
    <t>Decrum Heather and Charcoal Soft Cotton Striped Baseball Jersey Long Sleeve Raglan Shirt Men | [40042047] Men Heathr&amp;CHRCL Striped Rgln, XXXL</t>
  </si>
  <si>
    <t>pk5a8d4b09-9f45-42de-981a-2c5720dc744b</t>
  </si>
  <si>
    <t>B0BWF6JH2X</t>
  </si>
  <si>
    <t>X003Q3N3YT</t>
  </si>
  <si>
    <t>DE-MBseblRglnMaronLGS-S</t>
  </si>
  <si>
    <t>Decrum Maroon and Black Soft Cotton Striped Baseball Jersey Long Sleeve Raglan Shirt Men [40042062] | Men Maron&amp;Blk Striped Rgln, S</t>
  </si>
  <si>
    <t>pkfaf94dc1-ecb9-4963-8534-e41aede13faf</t>
  </si>
  <si>
    <t>B09M6BNF1L</t>
  </si>
  <si>
    <t>X0032WVW97</t>
  </si>
  <si>
    <t>DE-MBseblRglnMaronLGSNw-XL</t>
  </si>
  <si>
    <t>Decrum Maroon and Black Soft Cotton Jersey Long Sleeve Raglan Shirt Men Baseball Tee Striped [40042065] | Mens Maron&amp;Blk Striped Rgln, XL</t>
  </si>
  <si>
    <t>pkff0dd406-86b4-4586-ba0e-03b96fd4fc2f</t>
  </si>
  <si>
    <t>B0D2XZKNCN</t>
  </si>
  <si>
    <t>X00480QTYZ</t>
  </si>
  <si>
    <t>DE-MBseblRglnRedLGS-L</t>
  </si>
  <si>
    <t>Decrum Red and Black Soft Cotton Baseball Full Sleeve Striped Raglan Shirts for Men [40042024] | Men Red&amp;Blk Striped Rgln, L</t>
  </si>
  <si>
    <t>pk40cfd742-ba44-4730-82a4-60f4d6b142c8</t>
  </si>
  <si>
    <t>B09M6H8HQ4</t>
  </si>
  <si>
    <t>X0032WMYTT</t>
  </si>
  <si>
    <t>DE-MBseblRglnRedLGS-XL</t>
  </si>
  <si>
    <t>Decrum Red and Black Soft Cotton Jersey Long Sleeve Raglan Shirt Men Basebal Tee Striped [40042025] | Men Red&amp;Blk Striped Rgln, XL</t>
  </si>
  <si>
    <t>pk574df4aa-eb76-42c3-9e3d-f6ceb67ea246</t>
  </si>
  <si>
    <t>B09M6DFSCP</t>
  </si>
  <si>
    <t>X0034F7011</t>
  </si>
  <si>
    <t>DE-MBseblRglnRedLGS-XXXL</t>
  </si>
  <si>
    <t>Decrum Red and Black Soft Cotton Baseball Shirt Jersey Mens Raglan Striped Tee [40042027] | Men Red&amp;Blk Striped Rgln, XXXL</t>
  </si>
  <si>
    <t>pk06075a9a-5a20-49ca-891a-e76726c279d6</t>
  </si>
  <si>
    <t>B0BWF6LWNP</t>
  </si>
  <si>
    <t>X003Q3U8P1</t>
  </si>
  <si>
    <t>DE-MMrn&amp;WhtHdedVrsty-XL</t>
  </si>
  <si>
    <t>Decrum Hooded Varsity Jacket Men - High School Bomber Style Baseball Jackets for Men [40170175] | Maroon &amp; White, XL</t>
  </si>
  <si>
    <t>pkb34e777a-eb0c-458b-a410-e73d33a2f881</t>
  </si>
  <si>
    <t>B0CJRVK8K2</t>
  </si>
  <si>
    <t>X003Z9QO63</t>
  </si>
  <si>
    <t>DE-MRBluWhVrstyPln-3XL</t>
  </si>
  <si>
    <t>Decrum Royal Blue and White Varsity Jackets - High School Jacket Mens [40040177] | Plain White Sleve, 3XL</t>
  </si>
  <si>
    <t>pk732cb64b-47d8-4573-8ddf-2a722e87ecf5</t>
  </si>
  <si>
    <t>B0BWF72MHZ</t>
  </si>
  <si>
    <t>X003Q3WEJ9</t>
  </si>
  <si>
    <t>DE-MRBluWhVrstyPln-L</t>
  </si>
  <si>
    <t>Decrum Mens White and Royal Blue Varsity Letterman Jacket for Adult [40040174] | Plain White Sleve, L</t>
  </si>
  <si>
    <t>pk4a01f779-5a86-496f-b400-5c343090cc78</t>
  </si>
  <si>
    <t>B0B7XMQ78K</t>
  </si>
  <si>
    <t>X003EWSQ0N</t>
  </si>
  <si>
    <t>DE-MRedHenley-3XL</t>
  </si>
  <si>
    <t>Decrum Mens Red Long Sleeve Shirt - Camisetas para Hombre Full Sleeve Henley Style [40005027] | Henley, 3XL</t>
  </si>
  <si>
    <t>pkb33e1c26-6ed8-4680-8a72-c48c7ee54837</t>
  </si>
  <si>
    <t>B0BWF5Y3H9</t>
  </si>
  <si>
    <t>X003Q3ZFSB</t>
  </si>
  <si>
    <t>DE-MRglnBlk&amp;WhtLGS-S</t>
  </si>
  <si>
    <t>Decrum Raglan Shirt Men - Soft Long Sleeve Shirts for Men [40128012] | Black&amp;White,S</t>
  </si>
  <si>
    <t>pkb82b3743-f3c3-47f7-b8b3-d90c15d7974a</t>
  </si>
  <si>
    <t>B0C1SR2PQD</t>
  </si>
  <si>
    <t>X003S4TN8B</t>
  </si>
  <si>
    <t>DE-MRglnBlk&amp;WhtLGS-XXL</t>
  </si>
  <si>
    <t>Decrum Raglan Shirt Men - Soft Mens Long Sleeve T Shirts [40128016] | Black&amp;White,XXL</t>
  </si>
  <si>
    <t>pk588af59c-fc65-413b-97a2-842e437f3c94</t>
  </si>
  <si>
    <t>B0C1SQ7J4P</t>
  </si>
  <si>
    <t>X003S4EL5L</t>
  </si>
  <si>
    <t>DE-MRglnYellowLGS-XS</t>
  </si>
  <si>
    <t>Decrum Yellow Raglan Shirt Jersey Mens Raglan Tee [40145081] | Men Yellow&amp;Blk Rgln, XS</t>
  </si>
  <si>
    <t>pk403d4255-b7f3-4571-9c23-577d9d580d59</t>
  </si>
  <si>
    <t>B0CF1QBSBG</t>
  </si>
  <si>
    <t>X003XMD4NX</t>
  </si>
  <si>
    <t>DE-MRylblu&amp;whtHdedVrsty-M</t>
  </si>
  <si>
    <t>Decrum Hooded Varsity Jacket Men - High School Bomber Style Baseball Jackets for Men [40171173] | Royal Blue &amp; White, M</t>
  </si>
  <si>
    <t>pk76a5f9ec-5753-4128-81bf-eddfaea891b8</t>
  </si>
  <si>
    <t>B0CJRWHNZ1</t>
  </si>
  <si>
    <t>X003Z9QNS7</t>
  </si>
  <si>
    <t>DE-MTS-HodShirtBLK-L</t>
  </si>
  <si>
    <t>Womens Pregnancy Announcement Shirts - Cute Maternity Dresses Clothes for Women [40147014] | Black, L</t>
  </si>
  <si>
    <t>pk9ac8a2b9-63ad-4dc6-bef4-5c188abd0846</t>
  </si>
  <si>
    <t>B0CFQYXYPX</t>
  </si>
  <si>
    <t>X003XIWD4D</t>
  </si>
  <si>
    <t>DE-MTS-HodShirtBLK-S</t>
  </si>
  <si>
    <t>Womens Pregnancy Announcement Shirts - Hooded Cute Maternity Dresses Clothes for Women [40147012] | Black, S</t>
  </si>
  <si>
    <t>pka329ac0a-27aa-4707-8553-dbed0cdbe463</t>
  </si>
  <si>
    <t>B0CFQZNSRD</t>
  </si>
  <si>
    <t>X003YAVPRB</t>
  </si>
  <si>
    <t>DE-MTS-HodShirtBLK-XL</t>
  </si>
  <si>
    <t>Decrum Comfortable Dress Stylish Maternity Tops – Soft Clothes for Pregnant Women [40147015] | Black, XL</t>
  </si>
  <si>
    <t>pk158c5fdb-1a79-4b73-a4be-1096d5a3d2d7</t>
  </si>
  <si>
    <t>B0CFQYXJRY</t>
  </si>
  <si>
    <t>X003XIWCYT</t>
  </si>
  <si>
    <t>DE-MTS-HodShirtBLK-XXL</t>
  </si>
  <si>
    <t>Comfortable Dress Stylish Maternity Tops – Soft Clothes for Pregnant Women [40147016] | Black, XXL</t>
  </si>
  <si>
    <t>pkeeb4c49f-c767-4f6a-81d1-e1d7ee435025</t>
  </si>
  <si>
    <t>B0CFQWRQBZ</t>
  </si>
  <si>
    <t>X003XIWCPX</t>
  </si>
  <si>
    <t>DE-MTS-HodShirtHETPNK-L</t>
  </si>
  <si>
    <t>Womens Pregnancy Announcement Shirts - Cute Maternity Dresses Clothes for Women [40147204] | Heather Pink, L</t>
  </si>
  <si>
    <t>pk09d2bb4e-78ad-4382-866f-0d28ceb51684</t>
  </si>
  <si>
    <t>B0CFQZKFRD</t>
  </si>
  <si>
    <t>X003XIRU37</t>
  </si>
  <si>
    <t>DE-MTS-HodShirtHETPNK-M</t>
  </si>
  <si>
    <t>Pregnancy Clothes for Women - Gift for Expecting Mother to Be [40147203] | Heather Pink, M</t>
  </si>
  <si>
    <t>pkc3ad5c29-c09b-4831-bdb4-4b475761c8ae</t>
  </si>
  <si>
    <t>B0CFQVJDYY</t>
  </si>
  <si>
    <t>X003XIU6L5</t>
  </si>
  <si>
    <t>DE-MTS-HodShirtHETPNK-S</t>
  </si>
  <si>
    <t>Womens Pregnancy Announcement Shirts - Hooded Cute Maternity Dresses Clothes for Women [40147202] | Heather Pink, S</t>
  </si>
  <si>
    <t>pk568132c6-b2b8-4617-b717-9118c13bf307</t>
  </si>
  <si>
    <t>B0CFQYCSFS</t>
  </si>
  <si>
    <t>X003XIRTHJ</t>
  </si>
  <si>
    <t>DE-MTS-HodShirtHETPNK-XL</t>
  </si>
  <si>
    <t>Comfortable Dress Stylish Maternity Tops – Soft Clothes for Pregnant Women [40147205] | Heather Pink, XL</t>
  </si>
  <si>
    <t>pk856db0de-46f2-4b71-9bcc-f113816ce3ea</t>
  </si>
  <si>
    <t>B0CFQYMF9F</t>
  </si>
  <si>
    <t>X003XJ0IIZ</t>
  </si>
  <si>
    <t>DE-MTS-HodShirtHETPNK-XXL</t>
  </si>
  <si>
    <t>Comfortable Dress Stylish Maternity Tops – Soft Clothes for Pregnant Women [40147206] | Heather Pink, XXL</t>
  </si>
  <si>
    <t>pk258391c1-016f-497a-9dae-6b8f504a4798</t>
  </si>
  <si>
    <t>B0CFQYMFZV</t>
  </si>
  <si>
    <t>X003XIU84P</t>
  </si>
  <si>
    <t>DE-MVrstyChnlBlkRed-S-S</t>
  </si>
  <si>
    <t>Decrum Red and Black High School Varsity Jacket With Letter S - Casual Fashion Baseball Jackets for Men [40020022-EO] | S Red sleeve, S</t>
  </si>
  <si>
    <t>pk04668646-08f2-47ae-b8d2-91e1a1b6f893</t>
  </si>
  <si>
    <t>B0CVH64G6T</t>
  </si>
  <si>
    <t>X0044QTGXJ</t>
  </si>
  <si>
    <t>DE-MVrstyChnlBlkWht-C-M</t>
  </si>
  <si>
    <t>Decrum White And Black Mens Varsity Jacket With Letter C - Baseball Jacket Men [40020173-ET] | C White sleeve, M</t>
  </si>
  <si>
    <t>pk8c6e91eb-300c-46f4-adc8-796f6b4fa8c7</t>
  </si>
  <si>
    <t>B0D232CV1H</t>
  </si>
  <si>
    <t>X0047IOBTD</t>
  </si>
  <si>
    <t>DE-MVrstyChnlBlkWht-C-S</t>
  </si>
  <si>
    <t>Decrum Black And White Mens Varsity Jacket Long Sleeves - Stylish Design Baseball Jackets for Men [40020172-ET] | C White sleeve, S</t>
  </si>
  <si>
    <t>pk6b29623a-bad5-46b5-9ae7-8bb08bf11184</t>
  </si>
  <si>
    <t>B0D231C7TL</t>
  </si>
  <si>
    <t>X0047IO7CJ</t>
  </si>
  <si>
    <t>DE-MVrstyChnlBlkWht-S-S</t>
  </si>
  <si>
    <t>Decrum Black And White Mens Varsity Jacket Long Sleeves - Stylish Design Baseball Jackets for Men [40020172-EV] | S White sleeve, S</t>
  </si>
  <si>
    <t>pk29cdc0c7-438a-4616-a7e6-ed5c7d809a9f</t>
  </si>
  <si>
    <t>B0D2317RVD</t>
  </si>
  <si>
    <t>X0047IB4HP</t>
  </si>
  <si>
    <t>DE-Maroon-PlnVrsty-L</t>
  </si>
  <si>
    <t>Decrum Maroon And Black Letterman Jacket -Men's Varsity Jackets [40020064] | Plain Maroon Sleeve, L</t>
  </si>
  <si>
    <t>pk0fd95f44-556e-4343-bf21-74bc9da2ed21</t>
  </si>
  <si>
    <t>B08VXBW4YF</t>
  </si>
  <si>
    <t>X002SPP1P5</t>
  </si>
  <si>
    <t>DE-MnsTwStrpdLGSRngrBlkTee-L</t>
  </si>
  <si>
    <t>Decrum Black Long Sleeve T Shirt - Ringer Tee Men [40044014] | 2 Stripes, L</t>
  </si>
  <si>
    <t>pk4054d9d8-8a84-4d90-be4c-b44be424260e</t>
  </si>
  <si>
    <t>B09RMLTQK9</t>
  </si>
  <si>
    <t>X00355D041</t>
  </si>
  <si>
    <t>DE-MnsTwStrpdLGSRngrBlkTeeNW-2XL</t>
  </si>
  <si>
    <t>Decrum Black Mens Long Sleeve Shirts - Fashion Ringer Tshirt Black Long Sleeves Shirt Men | [40044016] 2 Stripes, 2XL</t>
  </si>
  <si>
    <t>pkb9c52af2-07e2-433b-a8a4-c47f20d20571</t>
  </si>
  <si>
    <t>B0CL6STYVG</t>
  </si>
  <si>
    <t>X004085Z0T</t>
  </si>
  <si>
    <t>DE-MnsTwStrpdLGSRngrBlkTeeNW-M</t>
  </si>
  <si>
    <t>Decrum Black Mens Long Sleeve Shirts - Ringer Tees [40044013] | 2 Stripes, M</t>
  </si>
  <si>
    <t>pk32a64d6d-64cb-45e3-8336-48e6012824f1</t>
  </si>
  <si>
    <t>B0CB6KWYTF</t>
  </si>
  <si>
    <t>X003VS6HJ7</t>
  </si>
  <si>
    <t>DE-NEWLGSMred-Shirt-M</t>
  </si>
  <si>
    <t>Red Long Sleeve V Neck T Shirt Men Plain Shirt [40001023] | LGS Vneck Plain, M</t>
  </si>
  <si>
    <t>pk0a7ed890-5243-4a78-a463-644a8dafb2e8</t>
  </si>
  <si>
    <t>B08NYTP1ZZ</t>
  </si>
  <si>
    <t>X002Q17R99</t>
  </si>
  <si>
    <t>DE-NEWREDCOMNGSOONW-XL</t>
  </si>
  <si>
    <t>Momma Womens Pregnant Announcement Shirt - Wife Funny Maternity Shirts for Women [40022025-AK] | Red, XL</t>
  </si>
  <si>
    <t>pk248f8e1d-2eda-47e2-99c6-06086e6c5da5</t>
  </si>
  <si>
    <t>B087MCRYWT</t>
  </si>
  <si>
    <t>X002IG33FT</t>
  </si>
  <si>
    <t>DE-NewURKIKMEW-S</t>
  </si>
  <si>
    <t>Decrum Activewear Pregnancy Announcement Shirts for Women - Mom to be Shirt Blouses [40022012-BL] | Kicking Me, S</t>
  </si>
  <si>
    <t>pka87cc9a5-364f-41da-be4a-c212e602fea0</t>
  </si>
  <si>
    <t>B093L27SKW</t>
  </si>
  <si>
    <t>X002VUETH3</t>
  </si>
  <si>
    <t>DE-REDHRTNDFOOTW-L</t>
  </si>
  <si>
    <t>Red Maternity T Shirt - Pregnant Shirts for Women Side Ruched Tee Shirt [40022024-AM] | Heart and Foot, L</t>
  </si>
  <si>
    <t>pk42e4dfe1-9f4e-45eb-9e5f-fce17ddd2054</t>
  </si>
  <si>
    <t>B07YSLG7JM</t>
  </si>
  <si>
    <t>X002C4FD2D</t>
  </si>
  <si>
    <t>DE-REDHRTNDFOOTW-M</t>
  </si>
  <si>
    <t>Red Maternity Graphic Tees - Pregnancy Shirts for Women [40022023-AM] | Heart and Foot, M</t>
  </si>
  <si>
    <t>pk62298053-233a-409a-92ed-74ff6edcc237</t>
  </si>
  <si>
    <t>B07YSMBXYN</t>
  </si>
  <si>
    <t>X002C4FJC7</t>
  </si>
  <si>
    <t>DE-REDURKIKMEW-XXL</t>
  </si>
  <si>
    <t>Decrum Red Pregnancy Announcement Shirt - Funny Maternity Shirts for Women [40022026-BL] | Kicking Me, XXL</t>
  </si>
  <si>
    <t>pk62518a1c-57c7-45ab-b4c4-4c63ab39a2e6</t>
  </si>
  <si>
    <t>B07YSN3N8R</t>
  </si>
  <si>
    <t>X002C4FZLR</t>
  </si>
  <si>
    <t>DE-REDURKIKMEWNw-XL</t>
  </si>
  <si>
    <t>Red Maternity Shirts Blouses - You're Kicking Me Smalls Maternity Shirt [40022025-BL] | Kicking Me, XL</t>
  </si>
  <si>
    <t>pkf0f8e57d-f63b-47f5-87c0-efe5669e02b6</t>
  </si>
  <si>
    <t>B09NFQ7PFS</t>
  </si>
  <si>
    <t>X0033M3VOF</t>
  </si>
  <si>
    <t>DE-URKIKMEW-XXL</t>
  </si>
  <si>
    <t>Decrum Plus Size Funny Pregnancy Shirts for Women - Black Maternity Shirt [40022016-BL] | Kicking Me, XXL</t>
  </si>
  <si>
    <t>pk84508433-7daa-4368-87ba-cae20ee55524</t>
  </si>
  <si>
    <t>B07QRTCT14</t>
  </si>
  <si>
    <t>X0024F9ZNX</t>
  </si>
  <si>
    <t>DE-W-VARSITY-BLWH-XS</t>
  </si>
  <si>
    <t>Decrum College Cropped Bomber Jackets for Women 2023 - Casual Women's Letterman Jacket | [40161171] Black And White CRP, XS</t>
  </si>
  <si>
    <t>pk5f0b4883-9e82-4f5b-b24e-dc5eff82cc76</t>
  </si>
  <si>
    <t>B0CHYLDDQR</t>
  </si>
  <si>
    <t>X003Z9FQKN</t>
  </si>
  <si>
    <t>DE-W-VARSITY-GrnWH-S</t>
  </si>
  <si>
    <t>Decrum Lightweight Baseball Bomber Jacket Women Fashion – High School Women's Cropped Jackets | [40184172] Green And White CRP, S</t>
  </si>
  <si>
    <t>pk9a1cfea2-d938-4d51-b7eb-ea46c45ca63c</t>
  </si>
  <si>
    <t>B0CQRN8YJY</t>
  </si>
  <si>
    <t>X0042V1XOL</t>
  </si>
  <si>
    <t>DE-W-VARSITY-GrnWH-XL</t>
  </si>
  <si>
    <t>Decrum University Women Varsity Bomber Jackets – Soft Shell High School Letterman Jacket | [40184175] Green And White CRP, XL</t>
  </si>
  <si>
    <t>pkc2b26e9a-c56c-4bba-ad07-e1f9c11e3b39</t>
  </si>
  <si>
    <t>B0CQRMMM6N</t>
  </si>
  <si>
    <t>X0042V1XO1</t>
  </si>
  <si>
    <t>DE-W-VARSITY-GrnWH-XXL</t>
  </si>
  <si>
    <t>Decrum Stylish Varsity Jacket Women Crop – Fashion College Jacket For Womens Outerwear | [40184176] Green And White CRP, XXL</t>
  </si>
  <si>
    <t>pked6a6b51-0944-4b4e-b2ec-8d0809c9f587</t>
  </si>
  <si>
    <t>B0CQRLX6X5</t>
  </si>
  <si>
    <t>X0042V2AJN</t>
  </si>
  <si>
    <t>DE-W-VARSITY-MAWH-XL</t>
  </si>
  <si>
    <t>Decrum University Women Varsity Bomber Jackets – Soft Shell High School Letterman Jacket | [40160175] Maroon And White CRP, XL</t>
  </si>
  <si>
    <t>pk9a284c5b-a5f1-461c-a26f-4197029e08af</t>
  </si>
  <si>
    <t>B0CHYMDM31</t>
  </si>
  <si>
    <t>X003Z9K89R</t>
  </si>
  <si>
    <t>DE-W-VARSITY-PnkWH-M</t>
  </si>
  <si>
    <t>Decrum High School Crop Letterman Jacket Women - Cropped Women's Bomber Jackets Fall | [40186173] Pink And White CRP, M</t>
  </si>
  <si>
    <t>pk00d50e71-85e7-400c-8527-027396818fb0</t>
  </si>
  <si>
    <t>B0CQRN7FHN</t>
  </si>
  <si>
    <t>X0042UL9MN</t>
  </si>
  <si>
    <t>DE-W-VARSITY-PrplWH-M</t>
  </si>
  <si>
    <t>Decrum High School Crop Letterman Jacket Women - Cropped Women's Bomber Jackets Fall | [40185173] Purple And White CRP, M</t>
  </si>
  <si>
    <t>pkc82eeb71-e2d0-4fd8-b33d-e1dd7545e904</t>
  </si>
  <si>
    <t>B0CQRNK67V</t>
  </si>
  <si>
    <t>X0042V2AG1</t>
  </si>
  <si>
    <t>DE-W-VARSITY-RBWH-L</t>
  </si>
  <si>
    <t>Decrum Softshell Varsity Bomber Jacket Women - Lightweight Bomber Jackets Womens | [40159174] Royal Blue And White CRP, L</t>
  </si>
  <si>
    <t>pk52fba300-ec52-49a0-ac8b-287f5e449a53</t>
  </si>
  <si>
    <t>B0CHYLRHFN</t>
  </si>
  <si>
    <t>X003Z9FL35</t>
  </si>
  <si>
    <t>DE-W-VARSITY-RBWH-M</t>
  </si>
  <si>
    <t>Decrum High School Crop Letterman Jacket Women - Cropped Women's Bomber Jackets Fall | [40159173] Royal Blue And White CRP, M</t>
  </si>
  <si>
    <t>pk035f1d67-a1e1-46a5-b78c-9df997d1504f</t>
  </si>
  <si>
    <t>B0CHYLBWSV</t>
  </si>
  <si>
    <t>X003Z9K9WN</t>
  </si>
  <si>
    <t>DE-W-VARSITY-RDWH-M</t>
  </si>
  <si>
    <t>Decrum High School Crop Letterman Jacket Women - Cropped Women's Bomber Jackets Fall | [40158173] Red And White CRP, M</t>
  </si>
  <si>
    <t>pkb7487f90-0cac-4a3b-bdf9-a1c27b0815bf</t>
  </si>
  <si>
    <t>B0CHYLB24Z</t>
  </si>
  <si>
    <t>X003Z9K8AV</t>
  </si>
  <si>
    <t>DE-W2WhtHrtLoveRed-XL</t>
  </si>
  <si>
    <t>Red Valentines Day T Shirts - Gift Ideas for Wife [40021025-EC] | Red 2 Heart, XL</t>
  </si>
  <si>
    <t>pk388e42b4-48d6-472e-ac00-357d51f288a4</t>
  </si>
  <si>
    <t>B0CN6FJDMT</t>
  </si>
  <si>
    <t>X0041D79WZ</t>
  </si>
  <si>
    <t>DE-WBAHLOVE-S</t>
  </si>
  <si>
    <t>Black Valentines Day T Shirt - Love Shirts for Women Gifts for Christmas [40021012-AD] | Arrow Love, S</t>
  </si>
  <si>
    <t>pkb0dcbade-8c10-4639-91ca-6c009e5d5e57</t>
  </si>
  <si>
    <t>B082NZMPHT</t>
  </si>
  <si>
    <t>X002F0N3U3</t>
  </si>
  <si>
    <t>DE-WBLk&amp;YLWHddVar-L</t>
  </si>
  <si>
    <t>Decrum Womens Bomber Jacket - Light Weight Jackets Womens [40115084] (N) | Black &amp; Yellow, L</t>
  </si>
  <si>
    <t>pkbdbf0844-de44-4363-98e0-e8f373c3ffed</t>
  </si>
  <si>
    <t>B0BXXTC1SK</t>
  </si>
  <si>
    <t>X003QSGT2H</t>
  </si>
  <si>
    <t>DE-WBlck&amp;WhtePlnVrsty-M</t>
  </si>
  <si>
    <t>Decrum Black And White Varsity Jacket Women - Plain Letterman Jacket | [40054173] Plain White Sleeve, M</t>
  </si>
  <si>
    <t>pk5a7c33ff-f164-4a46-95ed-7224bb21c506</t>
  </si>
  <si>
    <t>B09YM78BWZ</t>
  </si>
  <si>
    <t>X003AYJHLH</t>
  </si>
  <si>
    <t>DE-WBlck&amp;WhtePlnVrsty-S</t>
  </si>
  <si>
    <t>Decrum Black And White Women Letterman Jacket | [40054172] Plain White Sleeve, S</t>
  </si>
  <si>
    <t>pk648edf84-6ba5-499b-85ab-4216ad6608d1</t>
  </si>
  <si>
    <t>B09YM6V556</t>
  </si>
  <si>
    <t>X003AYJJ8X</t>
  </si>
  <si>
    <t>DE-WBlk&amp;WhtHddVar-L</t>
  </si>
  <si>
    <t>Decrum Womens Bomber Jacket - Light Weight Jackets Womens [40115174] (N) | Black &amp; White L</t>
  </si>
  <si>
    <t>pk7d4f97a0-e8a8-41ad-a5d3-bd4e4b662416</t>
  </si>
  <si>
    <t>B0BXXQ7B6N</t>
  </si>
  <si>
    <t>X003QSLDSR</t>
  </si>
  <si>
    <t>DE-WBlk&amp;WhtHddVar-M</t>
  </si>
  <si>
    <t>Decrum Letterman Jacket Womens - Womens Letterman Jacket [40115173] (N) | Black &amp; White, M</t>
  </si>
  <si>
    <t>pk168db87f-0409-4929-b47c-f2eae4125a9e</t>
  </si>
  <si>
    <t>B0BXXSJKML</t>
  </si>
  <si>
    <t>X003QSGT1D</t>
  </si>
  <si>
    <t>DE-WBsblRglnHtrQtr-Strp-XL</t>
  </si>
  <si>
    <t>Decrum Heather Gray and Navy Soft Cotton Jersey 3/4 Sleeve Raglan Striped Shirts for Women | [40041045] Hethr&amp;NVY Striped Rgln, XL</t>
  </si>
  <si>
    <t>pke626cb41-28c7-44c0-85a6-31700c6f1b0a</t>
  </si>
  <si>
    <t>B09YRCBBWY</t>
  </si>
  <si>
    <t>X0038D7R99</t>
  </si>
  <si>
    <t>DE-WBseblRglnBlackQtr-StrpNew-L</t>
  </si>
  <si>
    <t>Decrum Raglan Baseball Tee Shirts - Soft Sports Jersey 3/4 Sleeve Shirt for Women [40124014] | Gry&amp;Blk Rgln, L</t>
  </si>
  <si>
    <t>pk3d7289f3-1c89-4c61-84ac-4a9470e940e5</t>
  </si>
  <si>
    <t>B0DDTP4KNH</t>
  </si>
  <si>
    <t>X004D8BH9T</t>
  </si>
  <si>
    <t>DE-WDtalingVrstyMrn-S</t>
  </si>
  <si>
    <t>Decrum Maroon Women Letterman Jacket | [40177062] Detalng Maroon, S</t>
  </si>
  <si>
    <t>pk77896276-f120-47a8-ae08-e97c096e89fa</t>
  </si>
  <si>
    <t>B0CMD8VGNP</t>
  </si>
  <si>
    <t>X0040YQXDL</t>
  </si>
  <si>
    <t>DE-WGrn&amp;WhtePlnVrsty-L</t>
  </si>
  <si>
    <t>Decrum Green And White High School Jacket [40139174] | Green &amp; White, L</t>
  </si>
  <si>
    <t>pkadbe2a0a-2859-4c50-874e-212377ee1dba</t>
  </si>
  <si>
    <t>B0C69TNJ49</t>
  </si>
  <si>
    <t>X003U2IIO1</t>
  </si>
  <si>
    <t>DE-WMaron&amp;WhtePlnVrsty-L</t>
  </si>
  <si>
    <t>Decrum Maroon And White Varsity Jacket For Woman - Casual Soft Plain Letterman Jacket | [40057174] Plain White Sleeve, L</t>
  </si>
  <si>
    <t>pk08bbab68-bd03-448b-8610-220db93ac196</t>
  </si>
  <si>
    <t>B09YM7X658</t>
  </si>
  <si>
    <t>X003BV3ZYJ</t>
  </si>
  <si>
    <t>DE-WMatrntySet1-M</t>
  </si>
  <si>
    <t>Decrum Work Pack of 3 Womens Pregnancy Shirt - Mama Bear Soon to be Mom Gifts [4BUN00013] | Set1, M</t>
  </si>
  <si>
    <t>pkb43e7994-623b-41e0-a561-89c88298a34b</t>
  </si>
  <si>
    <t>B08B7V6589</t>
  </si>
  <si>
    <t>X002KERHCJ</t>
  </si>
  <si>
    <t>DE-WMatrntySet1-S</t>
  </si>
  <si>
    <t>Decrum Pack of 3 Funny Pregnancy Shirts - Red Best Gifts for Expecting Mom [4BUN00012] | Set1, S</t>
  </si>
  <si>
    <t>pk150802d1-4914-4291-8e26-0a5369e37fea</t>
  </si>
  <si>
    <t>B08B8DJLHV</t>
  </si>
  <si>
    <t>X002KEKKH3</t>
  </si>
  <si>
    <t>DE-WMatrntySet1-XL</t>
  </si>
  <si>
    <t>Decrum Pack of 3 Womens Pregnancy Shirts for Women Announcement - Outfits Funny Pregnancy Essentials for Women [4BUN00015] | Set1, XL</t>
  </si>
  <si>
    <t>pk1480d623-5223-4c71-95e7-b9c8a10d603c</t>
  </si>
  <si>
    <t>B08B86W6XX</t>
  </si>
  <si>
    <t>X002KERHBZ</t>
  </si>
  <si>
    <t>DE-WMatrntySet1-XXL</t>
  </si>
  <si>
    <t>Decrum Pack of 3 Womens Black Maternity T Shirts - Pregnancy Gifts for First Time Moms [4BUN00016] | Set1, XXL</t>
  </si>
  <si>
    <t>pkb77bd878-3d80-4037-986c-3d0eb9b0df56</t>
  </si>
  <si>
    <t>B08B876P3L</t>
  </si>
  <si>
    <t>X002KERIXR</t>
  </si>
  <si>
    <t>DE-WMatrntySet2-M</t>
  </si>
  <si>
    <t>Decrum Pack of 3 Womens Pregnancy Shirt - Expecting Gifts for Mom [4BUN00053] | Set2, M</t>
  </si>
  <si>
    <t>pk9257e7f4-cddd-49a9-9894-f8c4601ddcd5</t>
  </si>
  <si>
    <t>B08B7QXQRZ</t>
  </si>
  <si>
    <t>X002KEKKHD</t>
  </si>
  <si>
    <t>DE-WMatrntySet20-M</t>
  </si>
  <si>
    <t>Decrum Cute Kicking Me Smalls Tshirt - Pregnant Shirts for Women | [4BUN00203] Pack of 3, M</t>
  </si>
  <si>
    <t>pk79ba9372-74d4-496e-b552-b7f4e71d40b6</t>
  </si>
  <si>
    <t>B0C3MDX17L</t>
  </si>
  <si>
    <t>X003SXLQN7</t>
  </si>
  <si>
    <t>DE-WMatrntySet20-XL</t>
  </si>
  <si>
    <t>Decrum Funny Pregnancy Shirts - Pregnancy Announcement Shirts for Women | [4BUN00205] Pack of 3, XL</t>
  </si>
  <si>
    <t>pk7797347d-961e-442b-a7ed-83505b130333</t>
  </si>
  <si>
    <t>B0C3MC84NW</t>
  </si>
  <si>
    <t>X003SXLI4J</t>
  </si>
  <si>
    <t>DE-WMatrntySet20-XXL</t>
  </si>
  <si>
    <t>Decrum Maternity T Shirts - Maternity Tops 3 Pack | [4BUN00206] Pack of 3, XXL</t>
  </si>
  <si>
    <t>pkd68beec7-1489-48aa-94a1-9ec6695f3d14</t>
  </si>
  <si>
    <t>B0C3MB76VW</t>
  </si>
  <si>
    <t>X003SXLI2B</t>
  </si>
  <si>
    <t>DE-WMatrntySet20NW-L</t>
  </si>
  <si>
    <t>Decrum Womens Maternity Shirts - Maternity Tops 3 of Pack | [4BUN00204] Pack of 3, L</t>
  </si>
  <si>
    <t>pk7784f0eb-fa07-4fec-bbd6-ab7ae28c93f8</t>
  </si>
  <si>
    <t>B0CHRV26DD</t>
  </si>
  <si>
    <t>X003Z9GUWB</t>
  </si>
  <si>
    <t>DE-WMatrntySet21-M</t>
  </si>
  <si>
    <t>Decrum Cute Maternity Tops Side Ruched Tunic T Shirt - Pregnant Shirts for Women | [4BUN00213] Pack of 3, M</t>
  </si>
  <si>
    <t>pk260a7038-266c-4b13-a1af-2c99375fc995</t>
  </si>
  <si>
    <t>B0C3MBDXZS</t>
  </si>
  <si>
    <t>X003SX1DKN</t>
  </si>
  <si>
    <t>DE-WMatrntySet21-S</t>
  </si>
  <si>
    <t>Decrum Maternity Tshirt Pack - Pregnancy Announcement Shirts for Women | [4BUN00212] Pack of 3, S</t>
  </si>
  <si>
    <t>pk14d493fa-290d-472b-848a-b850f4b8e00d</t>
  </si>
  <si>
    <t>B0C3MBN676</t>
  </si>
  <si>
    <t>X003SX1FGP</t>
  </si>
  <si>
    <t>DE-WMrnRglnVNckQtrSlv-XXL</t>
  </si>
  <si>
    <t>Decrum Maroon and Black Raglan Sleeve Tops for Women - 3/4 Sleeve Shirts for Women | [40122016] MRN&amp;Blk Rgln,XXL</t>
  </si>
  <si>
    <t>pk1b0d15f7-3e61-4888-8f6e-501a34db8924</t>
  </si>
  <si>
    <t>B0BYK2D351</t>
  </si>
  <si>
    <t>X003R1NP8T</t>
  </si>
  <si>
    <t>DE-WMtrntyBabyEatHthrPnk-L</t>
  </si>
  <si>
    <t>Decrum Pregnancy Shirts for Women Announcement - Cute Maternity Tops [40022204-AE] | Heather Pink, L</t>
  </si>
  <si>
    <t>pk46f4652f-44e9-4385-b04b-583ee09c8685</t>
  </si>
  <si>
    <t>B0D7VHVX87</t>
  </si>
  <si>
    <t>X004AOCE8T</t>
  </si>
  <si>
    <t>DE-WMtrntyBabyEatHthrPnk-XL</t>
  </si>
  <si>
    <t>Decrum Heather Pink Pregnancy Announcement Shirts - Short Sleeve Maternity Tshirt [40022205-AE] | Heather Pink, XL</t>
  </si>
  <si>
    <t>pk39a0a39e-ce57-440e-bff9-054d0f5c13ed</t>
  </si>
  <si>
    <t>B0D7VMJD1S</t>
  </si>
  <si>
    <t>X004ANXH81</t>
  </si>
  <si>
    <t>DE-WMtrntyBabyEatHthrPnk-XXL</t>
  </si>
  <si>
    <t>Decrum Heather Pink Baby Made Me Eat It Maternity - Clothes for Pregnant Women [40022206-AE] | Heather Pink, XXL</t>
  </si>
  <si>
    <t>pk52957784-da52-4015-8821-304ef2f7d885</t>
  </si>
  <si>
    <t>B0D7VLB9ZQ</t>
  </si>
  <si>
    <t>X004AO4R75</t>
  </si>
  <si>
    <t>DE-WMtrntyBabyEatRed-L</t>
  </si>
  <si>
    <t>Decrum Pregnancy Shirts for Women Announcement - Red Maternity Shirt Maternity Clothes [40022024-AE] | Red, L</t>
  </si>
  <si>
    <t>pk88981b0d-db82-45f3-b3ee-a2caf41c1c59</t>
  </si>
  <si>
    <t>B0D7VKLZ61</t>
  </si>
  <si>
    <t>X004AO7A7J</t>
  </si>
  <si>
    <t>DE-WMtrntyBabyEatRed-M</t>
  </si>
  <si>
    <t>Decrum Red Maternity T Shirts Maternity Blouses for Women - Pregnant Shirts for Women's [40022023-AE] | Red, M</t>
  </si>
  <si>
    <t>pk4604a627-5bee-415b-a3fe-7c4e8e7930d1</t>
  </si>
  <si>
    <t>B0D7VKX7LW</t>
  </si>
  <si>
    <t>X004AODDMZ</t>
  </si>
  <si>
    <t>DE-WMtrntyFirstMommyHthrPnk-XXL</t>
  </si>
  <si>
    <t>Decrum Cute Pregnancy Shirts for Women - Soft Graphic Casual Maternity Clothes [40022206-AL] | Heather Pink, XXL</t>
  </si>
  <si>
    <t>pk98d19776-833f-4ae0-a2ca-304a22cc134a</t>
  </si>
  <si>
    <t>B0D7VKB6J3</t>
  </si>
  <si>
    <t>X004AO75L5</t>
  </si>
  <si>
    <t>DE-WMtrntyFirstMommySeaGren-M</t>
  </si>
  <si>
    <t>Decrum Funny Maternity Tops for Women Humor - Pregnancy Announcement Shirts for Women's [40022383-AL] | Sea Green, M</t>
  </si>
  <si>
    <t>pke0103f55-70c0-41b7-85a1-1aa02526ea6d</t>
  </si>
  <si>
    <t>B0D7VM2FR9</t>
  </si>
  <si>
    <t>X004ANXK15</t>
  </si>
  <si>
    <t>DE-WMtrntyPeekingFaceRed-L</t>
  </si>
  <si>
    <t>Decrum Red Maternity Shirt for Mom [40022024-AF] | Red, L</t>
  </si>
  <si>
    <t>pk70d8e01a-7c1b-4b90-b500-5a12f4b3998f</t>
  </si>
  <si>
    <t>B0D7VJMKMD</t>
  </si>
  <si>
    <t>X004AO78DP</t>
  </si>
  <si>
    <t>DE-WMtrntyPeekingFaceRed-XL</t>
  </si>
  <si>
    <t>Decrum Maternity Tops for Pregnant Women - Funny Maternity Shirts for Pregnant Women [40022025-AF] | Red, XL</t>
  </si>
  <si>
    <t>pk745e7756-3b15-4b1d-8342-85b6bc0564f0</t>
  </si>
  <si>
    <t>B0D7VLHJWJ</t>
  </si>
  <si>
    <t>X004AOCEUH</t>
  </si>
  <si>
    <t>DE-WMtrntyPeekingFaceSeaGren-L</t>
  </si>
  <si>
    <t>Decrum Maternity T Shirts - Pregancy Tops for Women [40022384-AF] | Sea Green, L</t>
  </si>
  <si>
    <t>pk521589fe-a068-4bd4-b918-203e4c0c5191</t>
  </si>
  <si>
    <t>B0D7VKY9SJ</t>
  </si>
  <si>
    <t>X004AO4SR9</t>
  </si>
  <si>
    <t>DE-WNewHeartRed-XL</t>
  </si>
  <si>
    <t>Red Valentines Day T Shirts - Gift Ideas for Wife [40021025-EZ] | Red New Heart, XL</t>
  </si>
  <si>
    <t>pk2efee90e-d23a-4212-8f58-33c044c1c2f0</t>
  </si>
  <si>
    <t>B0DR5XC7PM</t>
  </si>
  <si>
    <t>X004IBV37H</t>
  </si>
  <si>
    <t>DE-WPNk&amp;WHtVar-L</t>
  </si>
  <si>
    <t>Decrum Letterman Jacket Woman - Pink Bomber Baseball Jackets For Women [40118174] | White, L</t>
  </si>
  <si>
    <t>pkbb19a40b-2068-4dda-8580-e3b3190995cb</t>
  </si>
  <si>
    <t>B0BXXNJN1J</t>
  </si>
  <si>
    <t>X003QSI36H</t>
  </si>
  <si>
    <t>DE-WPNk&amp;WHtVar-S</t>
  </si>
  <si>
    <t>Decrum Womens Varsity Jacket Pink Base [40118172] | White, S</t>
  </si>
  <si>
    <t>pk62f8de33-5f8b-4a7e-8e48-b3eb1e8fccd2</t>
  </si>
  <si>
    <t>B0BXY17CCQ</t>
  </si>
  <si>
    <t>X003QSJ33J</t>
  </si>
  <si>
    <t>DE-WPNk&amp;WHtVar-XS</t>
  </si>
  <si>
    <t>Decrum Letterman Jacket - Pink Varsity Jacket For Woman [40118171] | White, XS</t>
  </si>
  <si>
    <t>pk25401066-907e-4df5-a262-a65d2e1ca79d</t>
  </si>
  <si>
    <t>B0BXXT8WG8</t>
  </si>
  <si>
    <t>X003QSGT1N</t>
  </si>
  <si>
    <t>DE-WPrplRglnQtrSlveHGrylBse-XL</t>
  </si>
  <si>
    <t>Decrum Grey and Purple Soft Cotton Baseball Jersey 3/4 Sleeve Womens Raglan Shirt | [40062275] HGry&amp;Purple Rgln,XL</t>
  </si>
  <si>
    <t>pk154be127-ebf2-4faa-84c2-13010ba32c1f</t>
  </si>
  <si>
    <t>B0C8P5RZYD</t>
  </si>
  <si>
    <t>X003V5GVIR</t>
  </si>
  <si>
    <t>DE-WPrplRglnQtrSlveHGrylBse-XXL</t>
  </si>
  <si>
    <t>Decrum Grey and Purple Soft Cotton Baseball Shirts Jersey Womens Raglan 3/4 Sleeve Shirts for Women | [40062276] HGry&amp;Purple Rgln,XXL</t>
  </si>
  <si>
    <t>pke1cf4d2b-78c4-486c-89c1-f90575c3dafb</t>
  </si>
  <si>
    <t>B0C8P5GZ8X</t>
  </si>
  <si>
    <t>X003V5OBDT</t>
  </si>
  <si>
    <t>DE-WRWHLOVE-XXL</t>
  </si>
  <si>
    <t>Red Valentines Day Tshirts Womens - Cute Valentines Outfits for Women [40021026-BA] | White Love, XXL</t>
  </si>
  <si>
    <t>pk1687495c-a28c-46a4-8b70-cbee583ab5da</t>
  </si>
  <si>
    <t>B082NYPJ7P</t>
  </si>
  <si>
    <t>X002F08O93</t>
  </si>
  <si>
    <t>DE-WRWHLOVENw-XL</t>
  </si>
  <si>
    <t>Red Heart Shirt's Womens - Gift Idea's for Wife Christmas Womens Top [40021025-BA] | White Love, XL</t>
  </si>
  <si>
    <t>pk52c68bbf-2f68-4c7d-a79b-c1ae20eea629</t>
  </si>
  <si>
    <t>B09Q33PGFG</t>
  </si>
  <si>
    <t>X0034F3VYV</t>
  </si>
  <si>
    <t>DE-WRed&amp;WhtePlnVrsty-S</t>
  </si>
  <si>
    <t>Decrum Red And White Women Letterman Jacket Bomber For Women | [40055172] Plain White Sleeve, S</t>
  </si>
  <si>
    <t>pk74d6aa9b-6cc2-4006-8470-ba11fb64fa00</t>
  </si>
  <si>
    <t>B09YM3ZVVT</t>
  </si>
  <si>
    <t>X003AYJHL7</t>
  </si>
  <si>
    <t>DE-WRed&amp;WhtePlnVrsty-XL</t>
  </si>
  <si>
    <t>Decrum Red And White Varsity Bombers Jackets For Women - Fashion Baseball Jacket | [40055175] Plain White Sleeve, XL</t>
  </si>
  <si>
    <t>pk218e27be-98fb-4f16-aa7e-5169c91bb91e</t>
  </si>
  <si>
    <t>B09YM76N13</t>
  </si>
  <si>
    <t>X003AYJJ9R</t>
  </si>
  <si>
    <t>DE-WRed&amp;WhtePlnVrstyNw-M</t>
  </si>
  <si>
    <t>Decrum White and Red Women's Varsity Jackets - Womens Varsity Bomber Jacket | [40055173] Plain White Sleeve, M</t>
  </si>
  <si>
    <t>pke52ca792-1743-4b20-95cc-43bb81f0a135</t>
  </si>
  <si>
    <t>B0DMSVLSNN</t>
  </si>
  <si>
    <t>X004GPSHNN</t>
  </si>
  <si>
    <t>DE-WRedLoveWht-M</t>
  </si>
  <si>
    <t>White Women Valentines Shirts - Gifts for Wife from Husband [40021173-EB] | Red Love, M</t>
  </si>
  <si>
    <t>pk420c6202-e407-4f28-8d73-15aa51eea2b2</t>
  </si>
  <si>
    <t>B0CN6GNHXH</t>
  </si>
  <si>
    <t>X0041D6G8X</t>
  </si>
  <si>
    <t>DE-WRedLoveWht-XL</t>
  </si>
  <si>
    <t>Valentines Outfits for Women - Gift Ideas for Wife Christmas Womens Top [40021175-EB] | Red Love, XL</t>
  </si>
  <si>
    <t>pk8b3ff01c-5705-484f-b097-629f1e59fe19</t>
  </si>
  <si>
    <t>B0CN6H2Z9M</t>
  </si>
  <si>
    <t>X0041D6FO3</t>
  </si>
  <si>
    <t>DE-WRylBlu&amp;WhtePlnVrsty-M</t>
  </si>
  <si>
    <t>Decrum White And Blue varsity jacket Womens - Plain Letterman Jacket Womens | [40056173] Plain White Sleeve, M</t>
  </si>
  <si>
    <t>pkb718d8d4-b1ec-4172-a9e8-0be89df55c72</t>
  </si>
  <si>
    <t>B09YM5RK62</t>
  </si>
  <si>
    <t>X003AYEPOV</t>
  </si>
  <si>
    <t>DE-WRylBlu&amp;YelwPlnVrsty-L</t>
  </si>
  <si>
    <t>Decrum Yellow And Royal Blue Letterman - Womens Letterman Style Jacket | [40056084] Plain Yellow Sleeve, L</t>
  </si>
  <si>
    <t>pke7246406-0a3a-45d9-933b-20ce744b3c92</t>
  </si>
  <si>
    <t>B09YM5V49P</t>
  </si>
  <si>
    <t>X003AJA5ZJ</t>
  </si>
  <si>
    <t>DE-WRylBlu&amp;YelwPlnVrsty-M</t>
  </si>
  <si>
    <t>Decrum Royal Blue And Yellow Varsity Jacket Women - Plain Letterman Jacket | [40056083] Plain Yellow Sleeve, M</t>
  </si>
  <si>
    <t>pkd74c3715-0cdc-4d81-bde9-1e0937482683</t>
  </si>
  <si>
    <t>B09YM5HMDY</t>
  </si>
  <si>
    <t>X003AJA8B5</t>
  </si>
  <si>
    <t>DE-WRylBlu&amp;YelwPlnVrstyNw-XL</t>
  </si>
  <si>
    <t>Decrum Royal Blue And Yellow Varsity Bombers Jackets For Women - Fashion Womens Baseball Jacket | [40056085] Plain Yellow Sleeve, XL</t>
  </si>
  <si>
    <t>pkaaa16edd-39fc-4d4a-b231-14ccbb365252</t>
  </si>
  <si>
    <t>B0D2Y3HRCW</t>
  </si>
  <si>
    <t>X00480MCD7</t>
  </si>
  <si>
    <t>DE-WSolidColrVrstyBlk-L</t>
  </si>
  <si>
    <t>Decrum Black Varsity jacket For Woman | [40176014] Solid Black, L</t>
  </si>
  <si>
    <t>pk27abf367-d756-4aae-9533-f9c6b81761f3</t>
  </si>
  <si>
    <t>B0CMD71FM6</t>
  </si>
  <si>
    <t>X0040YOL3Z</t>
  </si>
  <si>
    <t>DE-WSolidColrVrstyBlk-XL</t>
  </si>
  <si>
    <t>Decrum Black Varsity Bombers Jackets For Women - Fashion Baseball Jacket | [40176015] Solid Black, XL</t>
  </si>
  <si>
    <t>pk029ce413-0a8d-4ef4-9a7e-6d66da9fffd4</t>
  </si>
  <si>
    <t>B0CMD714ZN</t>
  </si>
  <si>
    <t>X0040YY8OR</t>
  </si>
  <si>
    <t>DE-WSolidColrVrstyRBlu-L</t>
  </si>
  <si>
    <t>Decrum Womans Blue Varsity Letterman Womens - Letterman Style Jacket | [40176114] Solid Blue, L</t>
  </si>
  <si>
    <t>pkc2665918-af8a-4af6-983e-fb8cae183db6</t>
  </si>
  <si>
    <t>B0CMD7JMCH</t>
  </si>
  <si>
    <t>X0040YY94L</t>
  </si>
  <si>
    <t>DE-Wblu&amp;WhtHddVar-S</t>
  </si>
  <si>
    <t>Decrum Varsity Jacket Women - Womens Jackets Lightweight Trendy [40114172] (N) |Blue &amp; White, S</t>
  </si>
  <si>
    <t>pk8411c071-b153-49c8-a1f2-dd43d5433eca</t>
  </si>
  <si>
    <t>B0BXXQ288X</t>
  </si>
  <si>
    <t>X003QSLGDJ</t>
  </si>
  <si>
    <t>DE-WmnVNckQtrSlvMaronNEW2-M</t>
  </si>
  <si>
    <t>Decrum 3 Quarter Sleeve Shirts Women Maroon V Neck T Shirt for Women (N) | [40051063] Maroon Plain V-Neck, M</t>
  </si>
  <si>
    <t>pk329444fa-9540-47d4-881b-b83784cf78f3</t>
  </si>
  <si>
    <t>B0CH8DBGFJ</t>
  </si>
  <si>
    <t>X003YILLQ3</t>
  </si>
  <si>
    <t>DE-WmnsYellowRglnQtrSlv-M</t>
  </si>
  <si>
    <t>Decrum Black &amp; Yellow Womens 3/4 Sleeve Tops - 3/4 Sleeve Raglan Shirt Women [40144083] | Yellow&amp;Blk Rgln Womn, M</t>
  </si>
  <si>
    <t>pkab271b47-671a-4d90-93b8-7b3743824bec</t>
  </si>
  <si>
    <t>B0CF1SVDWQ</t>
  </si>
  <si>
    <t>X003XM9031</t>
  </si>
  <si>
    <t>DE-Women-Bae-L</t>
  </si>
  <si>
    <t>Decrum Best Aunt Ever Gifts - Gifts for Aunt Auntie Shirts Women | [40021014-AG] BAE, L</t>
  </si>
  <si>
    <t>pka4622b15-3739-44f9-bb26-178d1c2a9ac8</t>
  </si>
  <si>
    <t>B07MFYRGGS</t>
  </si>
  <si>
    <t>X0020KXXYT</t>
  </si>
  <si>
    <t>DE-Yelow-Plain-VrstyNEW-L</t>
  </si>
  <si>
    <t>Decrum Yellow and Black Baseball Varsity Jacket Men [40020084-CZ] | Plain Yellow Sleve, L</t>
  </si>
  <si>
    <t>pk1cb6dfe3-ccf0-42bc-af01-5e20f2f441bd</t>
  </si>
  <si>
    <t>B0CH8KS3T4</t>
  </si>
  <si>
    <t>X003Z46P0N</t>
  </si>
  <si>
    <t>De-QtrWRagSet12-L</t>
  </si>
  <si>
    <t>Decrum Raglan Tee for Women - Soft Womens Baseball tee Shirts 3/4 Sleeve | [4BUN00124] Pack of 3, L</t>
  </si>
  <si>
    <t>pk492d7592-708e-44aa-93ac-8004f1ee6323</t>
  </si>
  <si>
    <t>B0BVWGQC21</t>
  </si>
  <si>
    <t>X003S5JYYD</t>
  </si>
  <si>
    <t>De-QtrWRagSet29-M</t>
  </si>
  <si>
    <t>Decrum Raglan Shirts for Women - Soft Sport Jersey 3/4 Long Sleeves Baseball Womens Tshirt Pack | [4BUN00293] Pack of 3, M</t>
  </si>
  <si>
    <t>pkf1267337-19e4-4eb0-8179-b034abca2582</t>
  </si>
  <si>
    <t>B0C3MBHLBX</t>
  </si>
  <si>
    <t>X003SWS9V5</t>
  </si>
  <si>
    <t>Gry-Plain-Varsity-3XL</t>
  </si>
  <si>
    <t>Decrum Mens Black and Grey High School Jacket - Mens Varsity Jackets [40020047] | Plain Grey Sleve, 3XL</t>
  </si>
  <si>
    <t>pk4c986347-d558-4cff-b3cc-d118f5e9c0dd</t>
  </si>
  <si>
    <t>B0BWF7XMXB</t>
  </si>
  <si>
    <t>X003Q3WEKX</t>
  </si>
  <si>
    <t>Gry-Plain-Varsity-XL</t>
  </si>
  <si>
    <t>Decrum Black and Grey Mens Varsity Jacket - Baseball Letterman Jackets for Men [40020045] | Plain Grey Sleve, XL</t>
  </si>
  <si>
    <t>pk68ce0337-5ef4-432c-9a5d-ddf1ba7cff4b</t>
  </si>
  <si>
    <t>B07KV1VX5Q</t>
  </si>
  <si>
    <t>X002ARM63B</t>
  </si>
  <si>
    <t>NEW96534884-2XL</t>
  </si>
  <si>
    <t>Decrum Sarcastic Tshirts for Women Small Gifts for Brother - I m Moms Favorite Shirt [40021016-AO] | Mom Favrite, XXL</t>
  </si>
  <si>
    <t>pk9ebdac7a-8913-49d7-ab59-86cd42c2db61</t>
  </si>
  <si>
    <t>B087TB7L7W</t>
  </si>
  <si>
    <t>X002IJQ9QL</t>
  </si>
  <si>
    <t>Y-NEW-Plain-Varsity-XL</t>
  </si>
  <si>
    <t>Decrum Black and Yellow Varsity Jackets - Baseball Jacket men - Varsity Letterman Jacket Men [40020085] | Plain Yellow Sleve, XL</t>
  </si>
  <si>
    <t>pk70f4f927-d676-4893-a739-7b34186eef4c</t>
  </si>
  <si>
    <t>B08CDN258S</t>
  </si>
  <si>
    <t>X002LWXLYD</t>
  </si>
  <si>
    <t>Name of box</t>
  </si>
  <si>
    <t>Box weight (lb):</t>
  </si>
  <si>
    <t>Box width (inch):</t>
  </si>
  <si>
    <t>Box length (inch):</t>
  </si>
  <si>
    <t>Box height (inch):</t>
  </si>
  <si>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</si>
  <si>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</si>
  <si>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</si>
  <si>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</si>
  <si>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</si>
  <si>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</si>
  <si>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</si>
  <si>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</si>
  <si>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</si>
  <si>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Locale</t>
  </si>
  <si>
    <t>en_US</t>
  </si>
  <si>
    <t>Weight unit</t>
  </si>
  <si>
    <t>lb</t>
  </si>
  <si>
    <t>Length unit</t>
  </si>
  <si>
    <t>in</t>
  </si>
  <si>
    <t>Version</t>
  </si>
  <si>
    <t>1.0</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</si>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</sst>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s>
  <fills count="6">
    <fill>
      <patternFill patternType="none"/>
    </fill>
    <fill>
      <patternFill patternType="darkGray"/>
    </fill>
    <fill>
      <patternFill patternType="solid"/>
    </fill>
    <fill>
      <patternFill patternType="solid">
        <fgColor indexed="13"/>
      </patternFill>
    </fill>
    <fill>
      <patternFill patternType="solid">
        <fgColor indexed="23"/>
      </patternFill>
    </fill>
    <fill>
      <patternFill patternType="solid">
        <fgColor indexed="22"/>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xf numFmtId="0" fontId="2" fillId="0" borderId="0" xfId="0" applyFont="true"/>
    <xf numFmtId="0" fontId="3" fillId="0" borderId="0" xfId="0" applyFont="true"/>
    <xf numFmtId="0" fontId="4" fillId="0" borderId="0" xfId="0" applyFont="true"/>
    <xf numFmtId="0" fontId="5" fillId="0" borderId="0" xfId="0" applyFont="true"/>
    <xf numFmtId="0" fontId="6" fillId="0" borderId="0" xfId="0" applyFont="true"/>
    <xf numFmtId="0" fontId="7" fillId="0" borderId="0" xfId="0" applyFont="true"/>
    <xf numFmtId="0" fontId="8" fillId="0" borderId="0" xfId="0" applyFont="true"/>
    <xf numFmtId="0" fontId="9" fillId="0" borderId="0" xfId="0" applyFont="true"/>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0" fillId="0" borderId="0" xfId="0">
      <alignment horizontal="left"/>
    </xf>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alignment horizontal="right"/>
    </xf>
    <xf numFmtId="0" fontId="22" fillId="0" borderId="0" xfId="0" applyFont="true">
      <alignment horizontal="right"/>
    </xf>
    <xf numFmtId="0" fontId="23" fillId="0" borderId="0" xfId="0" applyFont="true">
      <alignment horizontal="right"/>
    </xf>
    <xf numFmtId="0" fontId="24" fillId="0" borderId="0" xfId="0" applyFont="true">
      <alignment horizontal="right"/>
    </xf>
    <xf numFmtId="0" fontId="25" fillId="0" borderId="0" xfId="0" applyFont="true">
      <alignment horizontal="right"/>
    </xf>
    <xf numFmtId="0" fontId="26" fillId="3" borderId="0" xfId="0" applyFill="true" applyFont="true">
      <alignment horizontal="center"/>
      <protection locked="false"/>
    </xf>
    <xf numFmtId="0" fontId="0" fillId="4" borderId="0" xfId="0" applyFill="true"/>
    <xf numFmtId="0" fontId="27" fillId="5" borderId="0" xfId="0" applyFill="true" applyFont="true"/>
    <xf numFmtId="0" fontId="0" fillId="0" borderId="0" xfId="0">
      <protection locked="false"/>
    </xf>
    <xf numFmtId="0" fontId="28" fillId="0" borderId="0" xfId="0" applyFont="true">
      <alignment horizontal="right"/>
    </xf>
    <xf numFmtId="0" fontId="29" fillId="0" borderId="0" xfId="0" applyFont="true">
      <alignment horizontal="right"/>
    </xf>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0" borderId="0" xfId="0" applyFont="true">
      <alignment horizontal="right"/>
    </xf>
    <xf numFmtId="0" fontId="36" fillId="0" borderId="0" xfId="0" applyFont="true">
      <alignment horizontal="right"/>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xf numFmtId="0" fontId="42" fillId="0" borderId="0" xfId="0" applyFont="true"/>
    <xf numFmtId="0" fontId="43" fillId="0" borderId="0" xfId="0" applyFont="true"/>
    <xf numFmtId="0" fontId="44" fillId="0" borderId="0" xfId="0" applyFont="true"/>
    <xf numFmtId="0" fontId="45" fillId="0" borderId="0" xfId="0" applyFont="true"/>
    <xf numFmtId="0" fontId="46" fillId="0" borderId="0" xfId="0" applyFont="true"/>
    <xf numFmtId="0" fontId="47" fillId="0" borderId="0" xfId="0" applyFont="true"/>
    <xf numFmtId="0" fontId="48" fillId="0" borderId="0" xfId="0" applyFont="true"/>
    <xf numFmtId="0" fontId="49" fillId="0" borderId="0" xfId="0" applyFont="true"/>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alignment horizontal="right"/>
    </xf>
    <xf numFmtId="0" fontId="67" fillId="0" borderId="0" xfId="0" applyFont="true">
      <alignment horizontal="right"/>
    </xf>
    <xf numFmtId="0" fontId="68" fillId="0" borderId="0" xfId="0" applyFont="true">
      <alignment horizontal="right"/>
    </xf>
    <xf numFmtId="0" fontId="69" fillId="0" borderId="0" xfId="0" applyFont="true">
      <alignment horizontal="right"/>
    </xf>
    <xf numFmtId="0" fontId="70" fillId="0" borderId="0" xfId="0" applyFont="true">
      <alignment horizontal="right"/>
    </xf>
    <xf numFmtId="0" fontId="71" fillId="0" borderId="0" xfId="0" applyFont="true">
      <alignment horizontal="right"/>
    </xf>
    <xf numFmtId="0" fontId="72" fillId="0" borderId="0" xfId="0" applyFont="true">
      <alignment horizontal="right"/>
    </xf>
    <xf numFmtId="0" fontId="73" fillId="0" borderId="0" xfId="0" applyFont="true">
      <alignment horizontal="right"/>
    </xf>
    <xf numFmtId="0" fontId="74" fillId="0" borderId="0" xfId="0" applyFont="true">
      <alignment horizontal="right"/>
    </xf>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wrapText="true"/>
    </xf>
    <xf numFmtId="0" fontId="119" fillId="5" borderId="8" xfId="0" applyFill="true" applyBorder="true" applyFont="true">
      <alignment wrapText="true"/>
    </xf>
    <xf numFmtId="0" fontId="120" fillId="0" borderId="8" xfId="0" applyBorder="true" applyFont="true">
      <alignment wrapText="true"/>
    </xf>
    <xf numFmtId="0" fontId="121" fillId="5" borderId="8" xfId="0" applyFill="true" applyBorder="true" applyFont="true">
      <alignment wrapText="true"/>
    </xf>
    <xf numFmtId="0" fontId="122" fillId="0" borderId="8" xfId="0" applyBorder="true" applyFont="true">
      <alignment wrapText="true"/>
    </xf>
    <xf numFmtId="0" fontId="123" fillId="5" borderId="8" xfId="0" applyFill="true" applyBorder="true" applyFont="true">
      <alignment wrapText="true"/>
    </xf>
    <xf numFmtId="0" fontId="124" fillId="0" borderId="8" xfId="0" applyBorder="true" applyFont="true">
      <alignment wrapText="true"/>
    </xf>
    <xf numFmtId="0" fontId="125" fillId="5" borderId="16" xfId="0" applyFill="true" applyBorder="true" applyFont="true">
      <alignment wrapText="true"/>
    </xf>
    <xf numFmtId="0" fontId="126" fillId="0" borderId="20" xfId="0" applyBorder="true" applyFont="true">
      <alignment wrapText="true"/>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146">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K159"/>
  <sheetViews>
    <sheetView workbookViewId="0" tabSelected="true">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0"/>
    <col min="14" max="14" width="13.0" customWidth="true" style="30"/>
    <col min="15" max="15" width="13.0" customWidth="true" style="30"/>
    <col min="16" max="16" width="13.0" customWidth="true" style="30"/>
    <col min="17" max="17" width="13.0" customWidth="true" style="30"/>
    <col min="18" max="18" width="13.0" customWidth="true" style="30"/>
    <col min="19" max="19" width="13.0" customWidth="true" style="30"/>
    <col min="20" max="20" width="13.0" customWidth="true" style="30"/>
    <col min="21" max="21" width="13.0" customWidth="true" style="30"/>
    <col min="22" max="22" width="13.0" customWidth="true" style="30"/>
    <col min="23" max="23" width="13.0" customWidth="true" style="30"/>
    <col min="24" max="24" width="13.0" customWidth="true" style="30"/>
    <col min="25" max="25" width="13.0" customWidth="true" style="30"/>
    <col min="26" max="26" width="13.0" customWidth="true" style="30"/>
    <col min="27" max="27" width="13.0" customWidth="true" style="30"/>
    <col min="28" max="28" width="13.0" customWidth="true" style="30"/>
    <col min="29" max="29" width="13.0" customWidth="true" style="30"/>
    <col min="30" max="30" width="13.0" customWidth="true" style="30"/>
    <col min="31" max="31" width="13.0" customWidth="true" style="30"/>
    <col min="32" max="32" width="13.0" customWidth="true" style="30"/>
    <col min="33" max="33" width="13.0" customWidth="true" style="30"/>
    <col min="34" max="34" width="13.0" customWidth="true" style="30"/>
    <col min="35" max="35" width="13.0" customWidth="true" style="30"/>
    <col min="36" max="36" width="13.0" customWidth="true" style="30"/>
    <col min="37" max="37" width="13.0" customWidth="true" style="30"/>
  </cols>
  <sheetData>
    <row r="1">
      <c r="A1" t="s" s="2">
        <v>0</v>
      </c>
      <c r="B1" s="3"/>
      <c r="C1" s="4"/>
      <c r="D1" s="5"/>
      <c r="E1" s="6"/>
      <c r="F1" s="7"/>
      <c r="G1" s="8"/>
      <c r="H1" s="9"/>
      <c r="I1" s="10"/>
      <c r="J1" s="11"/>
      <c r="K1" s="12"/>
      <c r="L1" s="13"/>
    </row>
    <row r="2">
      <c r="A2" t="s" s="15">
        <v>1</v>
      </c>
      <c r="B2" s="16"/>
      <c r="C2" t="s" s="17">
        <v>2</v>
      </c>
    </row>
    <row r="3">
      <c r="A3" t="s" s="19">
        <v>3</v>
      </c>
      <c r="B3" s="20"/>
      <c r="C3" s="21"/>
      <c r="I3" t="s" s="23">
        <v>4</v>
      </c>
      <c r="J3" s="24"/>
      <c r="K3" s="25"/>
      <c r="L3" s="26"/>
      <c r="M3" t="n" s="27">
        <v>15.0</v>
      </c>
    </row>
    <row r="4" ht="8.0" customHeight="true">
      <c r="A4" s="28"/>
      <c r="B4" s="28"/>
      <c r="C4" s="28"/>
      <c r="D4" s="28"/>
      <c r="E4" s="28"/>
      <c r="F4" s="28"/>
      <c r="G4" s="28"/>
      <c r="H4" s="28"/>
      <c r="I4" s="28"/>
      <c r="J4" s="28"/>
      <c r="K4" s="28"/>
      <c r="L4" s="28"/>
    </row>
    <row r="5">
      <c r="A5" t="s" s="29">
        <v>5</v>
      </c>
      <c r="B5" t="s" s="29">
        <v>6</v>
      </c>
      <c r="C5" t="s" s="29">
        <v>7</v>
      </c>
      <c r="D5" t="s" s="29">
        <v>8</v>
      </c>
      <c r="E5" t="s" s="29">
        <v>9</v>
      </c>
      <c r="F5" t="s" s="29">
        <v>10</v>
      </c>
      <c r="G5" t="s" s="29">
        <v>11</v>
      </c>
      <c r="H5" t="s" s="29">
        <v>12</v>
      </c>
      <c r="I5" t="s" s="29">
        <v>13</v>
      </c>
      <c r="J5" t="s" s="29">
        <v>14</v>
      </c>
      <c r="K5" t="s" s="29">
        <v>15</v>
      </c>
      <c r="L5" s="28"/>
      <c r="M5" t="n" s="29">
        <f>IF(M3&gt;=1,"Box 1 quantity","")</f>
        <v>0.0</v>
      </c>
      <c r="N5" t="n" s="29">
        <f>IF(M3&gt;=2,"Box 2 quantity","")</f>
        <v>0.0</v>
      </c>
      <c r="O5" t="n" s="29">
        <f>IF(M3&gt;=3,"Box 3 quantity","")</f>
        <v>0.0</v>
      </c>
      <c r="P5" t="n" s="29">
        <f>IF(M3&gt;=4,"Box 4 quantity","")</f>
        <v>0.0</v>
      </c>
      <c r="Q5" t="n" s="29">
        <f>IF(M3&gt;=5,"Box 5 quantity","")</f>
        <v>0.0</v>
      </c>
      <c r="R5" t="n" s="29">
        <f>IF(M3&gt;=6,"Box 6 quantity","")</f>
        <v>0.0</v>
      </c>
      <c r="S5" t="n" s="29">
        <f>IF(M3&gt;=7,"Box 7 quantity","")</f>
        <v>0.0</v>
      </c>
      <c r="T5" t="n" s="29">
        <f>IF(M3&gt;=8,"Box 8 quantity","")</f>
        <v>0.0</v>
      </c>
      <c r="U5" t="n" s="29">
        <f>IF(M3&gt;=9,"Box 9 quantity","")</f>
        <v>0.0</v>
      </c>
      <c r="V5" t="n" s="29">
        <f>IF(M3&gt;=10,"Box 10 quantity","")</f>
        <v>0.0</v>
      </c>
      <c r="W5" t="n" s="29">
        <f>IF(M3&gt;=11,"Box 11 quantity","")</f>
        <v>0.0</v>
      </c>
      <c r="X5" t="n" s="29">
        <f>IF(M3&gt;=12,"Box 12 quantity","")</f>
        <v>0.0</v>
      </c>
      <c r="Y5" t="n" s="29">
        <f>IF(M3&gt;=13,"Box 13 quantity","")</f>
        <v>0.0</v>
      </c>
      <c r="Z5" t="n" s="29">
        <f>IF(M3&gt;=14,"Box 14 quantity","")</f>
        <v>0.0</v>
      </c>
      <c r="AA5" t="n" s="29">
        <f>IF(M3&gt;=15,"Box 15 quantity","")</f>
        <v>0.0</v>
      </c>
      <c r="AB5" t="n" s="29">
        <f>IF(M3&gt;=16,"Box 16 quantity","")</f>
        <v>0.0</v>
      </c>
      <c r="AC5" t="n" s="29">
        <f>IF(M3&gt;=17,"Box 17 quantity","")</f>
        <v>0.0</v>
      </c>
      <c r="AD5" t="n" s="29">
        <f>IF(M3&gt;=18,"Box 18 quantity","")</f>
        <v>0.0</v>
      </c>
      <c r="AE5" t="n" s="29">
        <f>IF(M3&gt;=19,"Box 19 quantity","")</f>
        <v>0.0</v>
      </c>
      <c r="AF5" t="n" s="29">
        <f>IF(M3&gt;=20,"Box 20 quantity","")</f>
        <v>0.0</v>
      </c>
      <c r="AG5" t="n" s="29">
        <f>IF(M3&gt;=21,"Box 21 quantity","")</f>
        <v>0.0</v>
      </c>
      <c r="AH5" t="n" s="29">
        <f>IF(M3&gt;=22,"Box 22 quantity","")</f>
        <v>0.0</v>
      </c>
      <c r="AI5" t="n" s="29">
        <f>IF(M3&gt;=23,"Box 23 quantity","")</f>
        <v>0.0</v>
      </c>
      <c r="AJ5" t="n" s="29">
        <f>IF(M3&gt;=24,"Box 24 quantity","")</f>
        <v>0.0</v>
      </c>
      <c r="AK5" t="n" s="29">
        <f>IF(M3&gt;=25,"Box 25 quantity","")</f>
        <v>0.0</v>
      </c>
    </row>
    <row r="6">
      <c r="A6" t="s">
        <v>16</v>
      </c>
      <c r="B6" t="s">
        <v>17</v>
      </c>
      <c r="C6" t="s">
        <v>18</v>
      </c>
      <c r="D6" t="s">
        <v>19</v>
      </c>
      <c r="E6" t="s">
        <v>20</v>
      </c>
      <c r="F6" t="s">
        <v>21</v>
      </c>
      <c r="G6" t="s">
        <v>22</v>
      </c>
      <c r="H6" t="s">
        <v>23</v>
      </c>
      <c r="I6" t="s">
        <v>23</v>
      </c>
      <c r="J6" t="n">
        <v>8.0</v>
      </c>
      <c r="K6" t="n">
        <f>SUM(M6:INDEX(M6:XFD6,1,M3))</f>
        <v>0.0</v>
      </c>
      <c r="L6" s="28"/>
    </row>
    <row r="7">
      <c r="A7" t="s">
        <v>24</v>
      </c>
      <c r="B7" t="s">
        <v>25</v>
      </c>
      <c r="C7" t="s">
        <v>26</v>
      </c>
      <c r="D7" t="s">
        <v>27</v>
      </c>
      <c r="E7" t="s">
        <v>28</v>
      </c>
      <c r="F7" t="s">
        <v>21</v>
      </c>
      <c r="G7" t="s">
        <v>22</v>
      </c>
      <c r="H7" t="s">
        <v>23</v>
      </c>
      <c r="I7" t="s">
        <v>23</v>
      </c>
      <c r="J7" t="n">
        <v>9.0</v>
      </c>
      <c r="K7" t="n">
        <f>SUM(M7:INDEX(M7:XFD7,1,M3))</f>
        <v>0.0</v>
      </c>
      <c r="L7" s="28"/>
    </row>
    <row r="8">
      <c r="A8" t="s">
        <v>29</v>
      </c>
      <c r="B8" t="s">
        <v>30</v>
      </c>
      <c r="C8" t="s">
        <v>31</v>
      </c>
      <c r="D8" t="s">
        <v>32</v>
      </c>
      <c r="E8" t="s">
        <v>33</v>
      </c>
      <c r="F8" t="s">
        <v>21</v>
      </c>
      <c r="G8" t="s">
        <v>22</v>
      </c>
      <c r="H8" t="s">
        <v>23</v>
      </c>
      <c r="I8" t="s">
        <v>23</v>
      </c>
      <c r="J8" t="n">
        <v>5.0</v>
      </c>
      <c r="K8" t="n">
        <f>SUM(M8:INDEX(M8:XFD8,1,M3))</f>
        <v>0.0</v>
      </c>
      <c r="L8" s="28"/>
    </row>
    <row r="9">
      <c r="A9" t="s">
        <v>34</v>
      </c>
      <c r="B9" t="s">
        <v>35</v>
      </c>
      <c r="C9" t="s">
        <v>36</v>
      </c>
      <c r="D9" t="s">
        <v>37</v>
      </c>
      <c r="E9" t="s">
        <v>38</v>
      </c>
      <c r="F9" t="s">
        <v>21</v>
      </c>
      <c r="G9" t="s">
        <v>22</v>
      </c>
      <c r="H9" t="s">
        <v>23</v>
      </c>
      <c r="I9" t="s">
        <v>23</v>
      </c>
      <c r="J9" t="n">
        <v>3.0</v>
      </c>
      <c r="K9" t="n">
        <f>SUM(M9:INDEX(M9:XFD9,1,M3))</f>
        <v>0.0</v>
      </c>
      <c r="L9" s="28"/>
    </row>
    <row r="10">
      <c r="A10" t="s">
        <v>39</v>
      </c>
      <c r="B10" t="s">
        <v>40</v>
      </c>
      <c r="C10" t="s">
        <v>41</v>
      </c>
      <c r="D10" t="s">
        <v>42</v>
      </c>
      <c r="E10" t="s">
        <v>43</v>
      </c>
      <c r="F10" t="s">
        <v>21</v>
      </c>
      <c r="G10" t="s">
        <v>22</v>
      </c>
      <c r="H10" t="s">
        <v>23</v>
      </c>
      <c r="I10" t="s">
        <v>23</v>
      </c>
      <c r="J10" t="n">
        <v>2.0</v>
      </c>
      <c r="K10" t="n">
        <f>SUM(M10:INDEX(M10:XFD10,1,M3))</f>
        <v>0.0</v>
      </c>
      <c r="L10" s="28"/>
    </row>
    <row r="11">
      <c r="A11" t="s">
        <v>44</v>
      </c>
      <c r="B11" t="s">
        <v>45</v>
      </c>
      <c r="C11" t="s">
        <v>46</v>
      </c>
      <c r="D11" t="s">
        <v>47</v>
      </c>
      <c r="E11" t="s">
        <v>48</v>
      </c>
      <c r="F11" t="s">
        <v>21</v>
      </c>
      <c r="G11" t="s">
        <v>22</v>
      </c>
      <c r="H11" t="s">
        <v>23</v>
      </c>
      <c r="I11" t="s">
        <v>23</v>
      </c>
      <c r="J11" t="n">
        <v>12.0</v>
      </c>
      <c r="K11" t="n">
        <f>SUM(M11:INDEX(M11:XFD11,1,M3))</f>
        <v>0.0</v>
      </c>
      <c r="L11" s="28"/>
    </row>
    <row r="12">
      <c r="A12" t="s">
        <v>49</v>
      </c>
      <c r="B12" t="s">
        <v>50</v>
      </c>
      <c r="C12" t="s">
        <v>51</v>
      </c>
      <c r="D12" t="s">
        <v>52</v>
      </c>
      <c r="E12" t="s">
        <v>53</v>
      </c>
      <c r="F12" t="s">
        <v>21</v>
      </c>
      <c r="G12" t="s">
        <v>22</v>
      </c>
      <c r="H12" t="s">
        <v>23</v>
      </c>
      <c r="I12" t="s">
        <v>23</v>
      </c>
      <c r="J12" t="n">
        <v>9.0</v>
      </c>
      <c r="K12" t="n">
        <f>SUM(M12:INDEX(M12:XFD12,1,M3))</f>
        <v>0.0</v>
      </c>
      <c r="L12" s="28"/>
    </row>
    <row r="13">
      <c r="A13" t="s">
        <v>54</v>
      </c>
      <c r="B13" t="s">
        <v>55</v>
      </c>
      <c r="C13" t="s">
        <v>56</v>
      </c>
      <c r="D13" t="s">
        <v>57</v>
      </c>
      <c r="E13" t="s">
        <v>58</v>
      </c>
      <c r="F13" t="s">
        <v>21</v>
      </c>
      <c r="G13" t="s">
        <v>22</v>
      </c>
      <c r="H13" t="s">
        <v>23</v>
      </c>
      <c r="I13" t="s">
        <v>23</v>
      </c>
      <c r="J13" t="n">
        <v>15.0</v>
      </c>
      <c r="K13" t="n">
        <f>SUM(M13:INDEX(M13:XFD13,1,M3))</f>
        <v>0.0</v>
      </c>
      <c r="L13" s="28"/>
    </row>
    <row r="14">
      <c r="A14" t="s">
        <v>59</v>
      </c>
      <c r="B14" t="s">
        <v>60</v>
      </c>
      <c r="C14" t="s">
        <v>61</v>
      </c>
      <c r="D14" t="s">
        <v>62</v>
      </c>
      <c r="E14" t="s">
        <v>63</v>
      </c>
      <c r="F14" t="s">
        <v>21</v>
      </c>
      <c r="G14" t="s">
        <v>22</v>
      </c>
      <c r="H14" t="s">
        <v>23</v>
      </c>
      <c r="I14" t="s">
        <v>23</v>
      </c>
      <c r="J14" t="n">
        <v>5.0</v>
      </c>
      <c r="K14" t="n">
        <f>SUM(M14:INDEX(M14:XFD14,1,M3))</f>
        <v>0.0</v>
      </c>
      <c r="L14" s="28"/>
    </row>
    <row r="15">
      <c r="A15" t="s">
        <v>64</v>
      </c>
      <c r="B15" t="s">
        <v>65</v>
      </c>
      <c r="C15" t="s">
        <v>66</v>
      </c>
      <c r="D15" t="s">
        <v>67</v>
      </c>
      <c r="E15" t="s">
        <v>68</v>
      </c>
      <c r="F15" t="s">
        <v>21</v>
      </c>
      <c r="G15" t="s">
        <v>22</v>
      </c>
      <c r="H15" t="s">
        <v>23</v>
      </c>
      <c r="I15" t="s">
        <v>23</v>
      </c>
      <c r="J15" t="n">
        <v>10.0</v>
      </c>
      <c r="K15" t="n">
        <f>SUM(M15:INDEX(M15:XFD15,1,M3))</f>
        <v>0.0</v>
      </c>
      <c r="L15" s="28"/>
    </row>
    <row r="16">
      <c r="A16" t="s">
        <v>69</v>
      </c>
      <c r="B16" t="s">
        <v>70</v>
      </c>
      <c r="C16" t="s">
        <v>71</v>
      </c>
      <c r="D16" t="s">
        <v>72</v>
      </c>
      <c r="E16" t="s">
        <v>73</v>
      </c>
      <c r="F16" t="s">
        <v>21</v>
      </c>
      <c r="G16" t="s">
        <v>22</v>
      </c>
      <c r="H16" t="s">
        <v>23</v>
      </c>
      <c r="I16" t="s">
        <v>23</v>
      </c>
      <c r="J16" t="n">
        <v>3.0</v>
      </c>
      <c r="K16" t="n">
        <f>SUM(M16:INDEX(M16:XFD16,1,M3))</f>
        <v>0.0</v>
      </c>
      <c r="L16" s="28"/>
    </row>
    <row r="17">
      <c r="A17" t="s">
        <v>74</v>
      </c>
      <c r="B17" t="s">
        <v>75</v>
      </c>
      <c r="C17" t="s">
        <v>76</v>
      </c>
      <c r="D17" t="s">
        <v>77</v>
      </c>
      <c r="E17" t="s">
        <v>78</v>
      </c>
      <c r="F17" t="s">
        <v>21</v>
      </c>
      <c r="G17" t="s">
        <v>22</v>
      </c>
      <c r="H17" t="s">
        <v>23</v>
      </c>
      <c r="I17" t="s">
        <v>23</v>
      </c>
      <c r="J17" t="n">
        <v>2.0</v>
      </c>
      <c r="K17" t="n">
        <f>SUM(M17:INDEX(M17:XFD17,1,M3))</f>
        <v>0.0</v>
      </c>
      <c r="L17" s="28"/>
    </row>
    <row r="18">
      <c r="A18" t="s">
        <v>79</v>
      </c>
      <c r="B18" t="s">
        <v>80</v>
      </c>
      <c r="C18" t="s">
        <v>81</v>
      </c>
      <c r="D18" t="s">
        <v>82</v>
      </c>
      <c r="E18" t="s">
        <v>83</v>
      </c>
      <c r="F18" t="s">
        <v>21</v>
      </c>
      <c r="G18" t="s">
        <v>22</v>
      </c>
      <c r="H18" t="s">
        <v>23</v>
      </c>
      <c r="I18" t="s">
        <v>23</v>
      </c>
      <c r="J18" t="n">
        <v>2.0</v>
      </c>
      <c r="K18" t="n">
        <f>SUM(M18:INDEX(M18:XFD18,1,M3))</f>
        <v>0.0</v>
      </c>
      <c r="L18" s="28"/>
    </row>
    <row r="19">
      <c r="A19" t="s">
        <v>84</v>
      </c>
      <c r="B19" t="s">
        <v>85</v>
      </c>
      <c r="C19" t="s">
        <v>86</v>
      </c>
      <c r="D19" t="s">
        <v>87</v>
      </c>
      <c r="E19" t="s">
        <v>88</v>
      </c>
      <c r="F19" t="s">
        <v>21</v>
      </c>
      <c r="G19" t="s">
        <v>22</v>
      </c>
      <c r="H19" t="s">
        <v>23</v>
      </c>
      <c r="I19" t="s">
        <v>23</v>
      </c>
      <c r="J19" t="n">
        <v>8.0</v>
      </c>
      <c r="K19" t="n">
        <f>SUM(M19:INDEX(M19:XFD19,1,M3))</f>
        <v>0.0</v>
      </c>
      <c r="L19" s="28"/>
    </row>
    <row r="20">
      <c r="A20" t="s">
        <v>89</v>
      </c>
      <c r="B20" t="s">
        <v>90</v>
      </c>
      <c r="C20" t="s">
        <v>91</v>
      </c>
      <c r="D20" t="s">
        <v>92</v>
      </c>
      <c r="E20" t="s">
        <v>93</v>
      </c>
      <c r="F20" t="s">
        <v>21</v>
      </c>
      <c r="G20" t="s">
        <v>22</v>
      </c>
      <c r="H20" t="s">
        <v>23</v>
      </c>
      <c r="I20" t="s">
        <v>23</v>
      </c>
      <c r="J20" t="n">
        <v>5.0</v>
      </c>
      <c r="K20" t="n">
        <f>SUM(M20:INDEX(M20:XFD20,1,M3))</f>
        <v>0.0</v>
      </c>
      <c r="L20" s="28"/>
    </row>
    <row r="21">
      <c r="A21" t="s">
        <v>94</v>
      </c>
      <c r="B21" t="s">
        <v>95</v>
      </c>
      <c r="C21" t="s">
        <v>96</v>
      </c>
      <c r="D21" t="s">
        <v>97</v>
      </c>
      <c r="E21" t="s">
        <v>98</v>
      </c>
      <c r="F21" t="s">
        <v>21</v>
      </c>
      <c r="G21" t="s">
        <v>22</v>
      </c>
      <c r="H21" t="s">
        <v>23</v>
      </c>
      <c r="I21" t="s">
        <v>23</v>
      </c>
      <c r="J21" t="n">
        <v>3.0</v>
      </c>
      <c r="K21" t="n">
        <f>SUM(M21:INDEX(M21:XFD21,1,M3))</f>
        <v>0.0</v>
      </c>
      <c r="L21" s="28"/>
    </row>
    <row r="22">
      <c r="A22" t="s">
        <v>99</v>
      </c>
      <c r="B22" t="s">
        <v>100</v>
      </c>
      <c r="C22" t="s">
        <v>101</v>
      </c>
      <c r="D22" t="s">
        <v>102</v>
      </c>
      <c r="E22" t="s">
        <v>103</v>
      </c>
      <c r="F22" t="s">
        <v>21</v>
      </c>
      <c r="G22" t="s">
        <v>22</v>
      </c>
      <c r="H22" t="s">
        <v>23</v>
      </c>
      <c r="I22" t="s">
        <v>23</v>
      </c>
      <c r="J22" t="n">
        <v>1.0</v>
      </c>
      <c r="K22" t="n">
        <f>SUM(M22:INDEX(M22:XFD22,1,M3))</f>
        <v>0.0</v>
      </c>
      <c r="L22" s="28"/>
    </row>
    <row r="23">
      <c r="A23" t="s">
        <v>104</v>
      </c>
      <c r="B23" t="s">
        <v>105</v>
      </c>
      <c r="C23" t="s">
        <v>106</v>
      </c>
      <c r="D23" t="s">
        <v>107</v>
      </c>
      <c r="E23" t="s">
        <v>108</v>
      </c>
      <c r="F23" t="s">
        <v>21</v>
      </c>
      <c r="G23" t="s">
        <v>22</v>
      </c>
      <c r="H23" t="s">
        <v>23</v>
      </c>
      <c r="I23" t="s">
        <v>23</v>
      </c>
      <c r="J23" t="n">
        <v>1.0</v>
      </c>
      <c r="K23" t="n">
        <f>SUM(M23:INDEX(M23:XFD23,1,M3))</f>
        <v>0.0</v>
      </c>
      <c r="L23" s="28"/>
    </row>
    <row r="24">
      <c r="A24" t="s">
        <v>109</v>
      </c>
      <c r="B24" t="s">
        <v>110</v>
      </c>
      <c r="C24" t="s">
        <v>111</v>
      </c>
      <c r="D24" t="s">
        <v>112</v>
      </c>
      <c r="E24" t="s">
        <v>113</v>
      </c>
      <c r="F24" t="s">
        <v>21</v>
      </c>
      <c r="G24" t="s">
        <v>22</v>
      </c>
      <c r="H24" t="s">
        <v>23</v>
      </c>
      <c r="I24" t="s">
        <v>23</v>
      </c>
      <c r="J24" t="n">
        <v>3.0</v>
      </c>
      <c r="K24" t="n">
        <f>SUM(M24:INDEX(M24:XFD24,1,M3))</f>
        <v>0.0</v>
      </c>
      <c r="L24" s="28"/>
    </row>
    <row r="25">
      <c r="A25" t="s">
        <v>114</v>
      </c>
      <c r="B25" t="s">
        <v>115</v>
      </c>
      <c r="C25" t="s">
        <v>116</v>
      </c>
      <c r="D25" t="s">
        <v>117</v>
      </c>
      <c r="E25" t="s">
        <v>118</v>
      </c>
      <c r="F25" t="s">
        <v>21</v>
      </c>
      <c r="G25" t="s">
        <v>22</v>
      </c>
      <c r="H25" t="s">
        <v>23</v>
      </c>
      <c r="I25" t="s">
        <v>23</v>
      </c>
      <c r="J25" t="n">
        <v>6.0</v>
      </c>
      <c r="K25" t="n">
        <f>SUM(M25:INDEX(M25:XFD25,1,M3))</f>
        <v>0.0</v>
      </c>
      <c r="L25" s="28"/>
    </row>
    <row r="26">
      <c r="A26" t="s">
        <v>119</v>
      </c>
      <c r="B26" t="s">
        <v>120</v>
      </c>
      <c r="C26" t="s">
        <v>121</v>
      </c>
      <c r="D26" t="s">
        <v>122</v>
      </c>
      <c r="E26" t="s">
        <v>123</v>
      </c>
      <c r="F26" t="s">
        <v>21</v>
      </c>
      <c r="G26" t="s">
        <v>22</v>
      </c>
      <c r="H26" t="s">
        <v>23</v>
      </c>
      <c r="I26" t="s">
        <v>23</v>
      </c>
      <c r="J26" t="n">
        <v>8.0</v>
      </c>
      <c r="K26" t="n">
        <f>SUM(M26:INDEX(M26:XFD26,1,M3))</f>
        <v>0.0</v>
      </c>
      <c r="L26" s="28"/>
    </row>
    <row r="27">
      <c r="A27" t="s">
        <v>124</v>
      </c>
      <c r="B27" t="s">
        <v>125</v>
      </c>
      <c r="C27" t="s">
        <v>126</v>
      </c>
      <c r="D27" t="s">
        <v>127</v>
      </c>
      <c r="E27" t="s">
        <v>128</v>
      </c>
      <c r="F27" t="s">
        <v>21</v>
      </c>
      <c r="G27" t="s">
        <v>22</v>
      </c>
      <c r="H27" t="s">
        <v>23</v>
      </c>
      <c r="I27" t="s">
        <v>23</v>
      </c>
      <c r="J27" t="n">
        <v>1.0</v>
      </c>
      <c r="K27" t="n">
        <f>SUM(M27:INDEX(M27:XFD27,1,M3))</f>
        <v>0.0</v>
      </c>
      <c r="L27" s="28"/>
    </row>
    <row r="28">
      <c r="A28" t="s">
        <v>129</v>
      </c>
      <c r="B28" t="s">
        <v>130</v>
      </c>
      <c r="C28" t="s">
        <v>131</v>
      </c>
      <c r="D28" t="s">
        <v>132</v>
      </c>
      <c r="E28" t="s">
        <v>133</v>
      </c>
      <c r="F28" t="s">
        <v>21</v>
      </c>
      <c r="G28" t="s">
        <v>22</v>
      </c>
      <c r="H28" t="s">
        <v>23</v>
      </c>
      <c r="I28" t="s">
        <v>23</v>
      </c>
      <c r="J28" t="n">
        <v>1.0</v>
      </c>
      <c r="K28" t="n">
        <f>SUM(M28:INDEX(M28:XFD28,1,M3))</f>
        <v>0.0</v>
      </c>
      <c r="L28" s="28"/>
    </row>
    <row r="29">
      <c r="A29" t="s">
        <v>134</v>
      </c>
      <c r="B29" t="s">
        <v>135</v>
      </c>
      <c r="C29" t="s">
        <v>136</v>
      </c>
      <c r="D29" t="s">
        <v>137</v>
      </c>
      <c r="E29" t="s">
        <v>138</v>
      </c>
      <c r="F29" t="s">
        <v>21</v>
      </c>
      <c r="G29" t="s">
        <v>22</v>
      </c>
      <c r="H29" t="s">
        <v>23</v>
      </c>
      <c r="I29" t="s">
        <v>23</v>
      </c>
      <c r="J29" t="n">
        <v>6.0</v>
      </c>
      <c r="K29" t="n">
        <f>SUM(M29:INDEX(M29:XFD29,1,M3))</f>
        <v>0.0</v>
      </c>
      <c r="L29" s="28"/>
    </row>
    <row r="30">
      <c r="A30" t="s">
        <v>139</v>
      </c>
      <c r="B30" t="s">
        <v>140</v>
      </c>
      <c r="C30" t="s">
        <v>141</v>
      </c>
      <c r="D30" t="s">
        <v>142</v>
      </c>
      <c r="E30" t="s">
        <v>143</v>
      </c>
      <c r="F30" t="s">
        <v>21</v>
      </c>
      <c r="G30" t="s">
        <v>22</v>
      </c>
      <c r="H30" t="s">
        <v>23</v>
      </c>
      <c r="I30" t="s">
        <v>23</v>
      </c>
      <c r="J30" t="n">
        <v>1.0</v>
      </c>
      <c r="K30" t="n">
        <f>SUM(M30:INDEX(M30:XFD30,1,M3))</f>
        <v>0.0</v>
      </c>
      <c r="L30" s="28"/>
    </row>
    <row r="31">
      <c r="A31" t="s">
        <v>144</v>
      </c>
      <c r="B31" t="s">
        <v>145</v>
      </c>
      <c r="C31" t="s">
        <v>146</v>
      </c>
      <c r="D31" t="s">
        <v>147</v>
      </c>
      <c r="E31" t="s">
        <v>148</v>
      </c>
      <c r="F31" t="s">
        <v>21</v>
      </c>
      <c r="G31" t="s">
        <v>22</v>
      </c>
      <c r="H31" t="s">
        <v>23</v>
      </c>
      <c r="I31" t="s">
        <v>23</v>
      </c>
      <c r="J31" t="n">
        <v>1.0</v>
      </c>
      <c r="K31" t="n">
        <f>SUM(M31:INDEX(M31:XFD31,1,M3))</f>
        <v>0.0</v>
      </c>
      <c r="L31" s="28"/>
    </row>
    <row r="32">
      <c r="A32" t="s">
        <v>149</v>
      </c>
      <c r="B32" t="s">
        <v>150</v>
      </c>
      <c r="C32" t="s">
        <v>151</v>
      </c>
      <c r="D32" t="s">
        <v>152</v>
      </c>
      <c r="E32" t="s">
        <v>153</v>
      </c>
      <c r="F32" t="s">
        <v>21</v>
      </c>
      <c r="G32" t="s">
        <v>22</v>
      </c>
      <c r="H32" t="s">
        <v>23</v>
      </c>
      <c r="I32" t="s">
        <v>23</v>
      </c>
      <c r="J32" t="n">
        <v>1.0</v>
      </c>
      <c r="K32" t="n">
        <f>SUM(M32:INDEX(M32:XFD32,1,M3))</f>
        <v>0.0</v>
      </c>
      <c r="L32" s="28"/>
    </row>
    <row r="33">
      <c r="A33" t="s">
        <v>154</v>
      </c>
      <c r="B33" t="s">
        <v>155</v>
      </c>
      <c r="C33" t="s">
        <v>156</v>
      </c>
      <c r="D33" t="s">
        <v>157</v>
      </c>
      <c r="E33" t="s">
        <v>158</v>
      </c>
      <c r="F33" t="s">
        <v>21</v>
      </c>
      <c r="G33" t="s">
        <v>22</v>
      </c>
      <c r="H33" t="s">
        <v>23</v>
      </c>
      <c r="I33" t="s">
        <v>23</v>
      </c>
      <c r="J33" t="n">
        <v>5.0</v>
      </c>
      <c r="K33" t="n">
        <f>SUM(M33:INDEX(M33:XFD33,1,M3))</f>
        <v>0.0</v>
      </c>
      <c r="L33" s="28"/>
    </row>
    <row r="34">
      <c r="A34" t="s">
        <v>159</v>
      </c>
      <c r="B34" t="s">
        <v>160</v>
      </c>
      <c r="C34" t="s">
        <v>161</v>
      </c>
      <c r="D34" t="s">
        <v>162</v>
      </c>
      <c r="E34" t="s">
        <v>163</v>
      </c>
      <c r="F34" t="s">
        <v>21</v>
      </c>
      <c r="G34" t="s">
        <v>22</v>
      </c>
      <c r="H34" t="s">
        <v>23</v>
      </c>
      <c r="I34" t="s">
        <v>23</v>
      </c>
      <c r="J34" t="n">
        <v>1.0</v>
      </c>
      <c r="K34" t="n">
        <f>SUM(M34:INDEX(M34:XFD34,1,M3))</f>
        <v>0.0</v>
      </c>
      <c r="L34" s="28"/>
    </row>
    <row r="35">
      <c r="A35" t="s">
        <v>164</v>
      </c>
      <c r="B35" t="s">
        <v>165</v>
      </c>
      <c r="C35" t="s">
        <v>166</v>
      </c>
      <c r="D35" t="s">
        <v>167</v>
      </c>
      <c r="E35" t="s">
        <v>168</v>
      </c>
      <c r="F35" t="s">
        <v>21</v>
      </c>
      <c r="G35" t="s">
        <v>22</v>
      </c>
      <c r="H35" t="s">
        <v>23</v>
      </c>
      <c r="I35" t="s">
        <v>23</v>
      </c>
      <c r="J35" t="n">
        <v>7.0</v>
      </c>
      <c r="K35" t="n">
        <f>SUM(M35:INDEX(M35:XFD35,1,M3))</f>
        <v>0.0</v>
      </c>
      <c r="L35" s="28"/>
    </row>
    <row r="36">
      <c r="A36" t="s">
        <v>169</v>
      </c>
      <c r="B36" t="s">
        <v>170</v>
      </c>
      <c r="C36" t="s">
        <v>171</v>
      </c>
      <c r="D36" t="s">
        <v>172</v>
      </c>
      <c r="E36" t="s">
        <v>173</v>
      </c>
      <c r="F36" t="s">
        <v>21</v>
      </c>
      <c r="G36" t="s">
        <v>22</v>
      </c>
      <c r="H36" t="s">
        <v>23</v>
      </c>
      <c r="I36" t="s">
        <v>23</v>
      </c>
      <c r="J36" t="n">
        <v>13.0</v>
      </c>
      <c r="K36" t="n">
        <f>SUM(M36:INDEX(M36:XFD36,1,M3))</f>
        <v>0.0</v>
      </c>
      <c r="L36" s="28"/>
    </row>
    <row r="37">
      <c r="A37" t="s">
        <v>174</v>
      </c>
      <c r="B37" t="s">
        <v>175</v>
      </c>
      <c r="C37" t="s">
        <v>176</v>
      </c>
      <c r="D37" t="s">
        <v>177</v>
      </c>
      <c r="E37" t="s">
        <v>178</v>
      </c>
      <c r="F37" t="s">
        <v>21</v>
      </c>
      <c r="G37" t="s">
        <v>22</v>
      </c>
      <c r="H37" t="s">
        <v>23</v>
      </c>
      <c r="I37" t="s">
        <v>23</v>
      </c>
      <c r="J37" t="n">
        <v>10.0</v>
      </c>
      <c r="K37" t="n">
        <f>SUM(M37:INDEX(M37:XFD37,1,M3))</f>
        <v>0.0</v>
      </c>
      <c r="L37" s="28"/>
    </row>
    <row r="38">
      <c r="A38" t="s">
        <v>179</v>
      </c>
      <c r="B38" t="s">
        <v>180</v>
      </c>
      <c r="C38" t="s">
        <v>181</v>
      </c>
      <c r="D38" t="s">
        <v>182</v>
      </c>
      <c r="E38" t="s">
        <v>183</v>
      </c>
      <c r="F38" t="s">
        <v>21</v>
      </c>
      <c r="G38" t="s">
        <v>22</v>
      </c>
      <c r="H38" t="s">
        <v>23</v>
      </c>
      <c r="I38" t="s">
        <v>23</v>
      </c>
      <c r="J38" t="n">
        <v>8.0</v>
      </c>
      <c r="K38" t="n">
        <f>SUM(M38:INDEX(M38:XFD38,1,M3))</f>
        <v>0.0</v>
      </c>
      <c r="L38" s="28"/>
    </row>
    <row r="39">
      <c r="A39" t="s">
        <v>184</v>
      </c>
      <c r="B39" t="s">
        <v>185</v>
      </c>
      <c r="C39" t="s">
        <v>186</v>
      </c>
      <c r="D39" t="s">
        <v>187</v>
      </c>
      <c r="E39" t="s">
        <v>188</v>
      </c>
      <c r="F39" t="s">
        <v>21</v>
      </c>
      <c r="G39" t="s">
        <v>22</v>
      </c>
      <c r="H39" t="s">
        <v>23</v>
      </c>
      <c r="I39" t="s">
        <v>23</v>
      </c>
      <c r="J39" t="n">
        <v>3.0</v>
      </c>
      <c r="K39" t="n">
        <f>SUM(M39:INDEX(M39:XFD39,1,M3))</f>
        <v>0.0</v>
      </c>
      <c r="L39" s="28"/>
    </row>
    <row r="40">
      <c r="A40" t="s">
        <v>189</v>
      </c>
      <c r="B40" t="s">
        <v>190</v>
      </c>
      <c r="C40" t="s">
        <v>191</v>
      </c>
      <c r="D40" t="s">
        <v>192</v>
      </c>
      <c r="E40" t="s">
        <v>193</v>
      </c>
      <c r="F40" t="s">
        <v>21</v>
      </c>
      <c r="G40" t="s">
        <v>22</v>
      </c>
      <c r="H40" t="s">
        <v>23</v>
      </c>
      <c r="I40" t="s">
        <v>23</v>
      </c>
      <c r="J40" t="n">
        <v>7.0</v>
      </c>
      <c r="K40" t="n">
        <f>SUM(M40:INDEX(M40:XFD40,1,M3))</f>
        <v>0.0</v>
      </c>
      <c r="L40" s="28"/>
    </row>
    <row r="41">
      <c r="A41" t="s">
        <v>194</v>
      </c>
      <c r="B41" t="s">
        <v>195</v>
      </c>
      <c r="C41" t="s">
        <v>196</v>
      </c>
      <c r="D41" t="s">
        <v>197</v>
      </c>
      <c r="E41" t="s">
        <v>198</v>
      </c>
      <c r="F41" t="s">
        <v>21</v>
      </c>
      <c r="G41" t="s">
        <v>22</v>
      </c>
      <c r="H41" t="s">
        <v>23</v>
      </c>
      <c r="I41" t="s">
        <v>23</v>
      </c>
      <c r="J41" t="n">
        <v>16.0</v>
      </c>
      <c r="K41" t="n">
        <f>SUM(M41:INDEX(M41:XFD41,1,M3))</f>
        <v>0.0</v>
      </c>
      <c r="L41" s="28"/>
    </row>
    <row r="42">
      <c r="A42" t="s">
        <v>199</v>
      </c>
      <c r="B42" t="s">
        <v>200</v>
      </c>
      <c r="C42" t="s">
        <v>201</v>
      </c>
      <c r="D42" t="s">
        <v>202</v>
      </c>
      <c r="E42" t="s">
        <v>203</v>
      </c>
      <c r="F42" t="s">
        <v>21</v>
      </c>
      <c r="G42" t="s">
        <v>22</v>
      </c>
      <c r="H42" t="s">
        <v>23</v>
      </c>
      <c r="I42" t="s">
        <v>23</v>
      </c>
      <c r="J42" t="n">
        <v>7.0</v>
      </c>
      <c r="K42" t="n">
        <f>SUM(M42:INDEX(M42:XFD42,1,M3))</f>
        <v>0.0</v>
      </c>
      <c r="L42" s="28"/>
    </row>
    <row r="43">
      <c r="A43" t="s">
        <v>204</v>
      </c>
      <c r="B43" t="s">
        <v>205</v>
      </c>
      <c r="C43" t="s">
        <v>206</v>
      </c>
      <c r="D43" t="s">
        <v>207</v>
      </c>
      <c r="E43" t="s">
        <v>208</v>
      </c>
      <c r="F43" t="s">
        <v>21</v>
      </c>
      <c r="G43" t="s">
        <v>22</v>
      </c>
      <c r="H43" t="s">
        <v>23</v>
      </c>
      <c r="I43" t="s">
        <v>23</v>
      </c>
      <c r="J43" t="n">
        <v>8.0</v>
      </c>
      <c r="K43" t="n">
        <f>SUM(M43:INDEX(M43:XFD43,1,M3))</f>
        <v>0.0</v>
      </c>
      <c r="L43" s="28"/>
    </row>
    <row r="44">
      <c r="A44" t="s">
        <v>209</v>
      </c>
      <c r="B44" t="s">
        <v>210</v>
      </c>
      <c r="C44" t="s">
        <v>211</v>
      </c>
      <c r="D44" t="s">
        <v>212</v>
      </c>
      <c r="E44" t="s">
        <v>213</v>
      </c>
      <c r="F44" t="s">
        <v>21</v>
      </c>
      <c r="G44" t="s">
        <v>22</v>
      </c>
      <c r="H44" t="s">
        <v>23</v>
      </c>
      <c r="I44" t="s">
        <v>23</v>
      </c>
      <c r="J44" t="n">
        <v>1.0</v>
      </c>
      <c r="K44" t="n">
        <f>SUM(M44:INDEX(M44:XFD44,1,M3))</f>
        <v>0.0</v>
      </c>
      <c r="L44" s="28"/>
    </row>
    <row r="45">
      <c r="A45" t="s">
        <v>214</v>
      </c>
      <c r="B45" t="s">
        <v>215</v>
      </c>
      <c r="C45" t="s">
        <v>216</v>
      </c>
      <c r="D45" t="s">
        <v>217</v>
      </c>
      <c r="E45" t="s">
        <v>218</v>
      </c>
      <c r="F45" t="s">
        <v>21</v>
      </c>
      <c r="G45" t="s">
        <v>22</v>
      </c>
      <c r="H45" t="s">
        <v>23</v>
      </c>
      <c r="I45" t="s">
        <v>23</v>
      </c>
      <c r="J45" t="n">
        <v>2.0</v>
      </c>
      <c r="K45" t="n">
        <f>SUM(M45:INDEX(M45:XFD45,1,M3))</f>
        <v>0.0</v>
      </c>
      <c r="L45" s="28"/>
    </row>
    <row r="46">
      <c r="A46" t="s">
        <v>219</v>
      </c>
      <c r="B46" t="s">
        <v>220</v>
      </c>
      <c r="C46" t="s">
        <v>221</v>
      </c>
      <c r="D46" t="s">
        <v>222</v>
      </c>
      <c r="E46" t="s">
        <v>223</v>
      </c>
      <c r="F46" t="s">
        <v>21</v>
      </c>
      <c r="G46" t="s">
        <v>22</v>
      </c>
      <c r="H46" t="s">
        <v>23</v>
      </c>
      <c r="I46" t="s">
        <v>23</v>
      </c>
      <c r="J46" t="n">
        <v>1.0</v>
      </c>
      <c r="K46" t="n">
        <f>SUM(M46:INDEX(M46:XFD46,1,M3))</f>
        <v>0.0</v>
      </c>
      <c r="L46" s="28"/>
    </row>
    <row r="47">
      <c r="A47" t="s">
        <v>224</v>
      </c>
      <c r="B47" t="s">
        <v>225</v>
      </c>
      <c r="C47" t="s">
        <v>226</v>
      </c>
      <c r="D47" t="s">
        <v>227</v>
      </c>
      <c r="E47" t="s">
        <v>228</v>
      </c>
      <c r="F47" t="s">
        <v>21</v>
      </c>
      <c r="G47" t="s">
        <v>22</v>
      </c>
      <c r="H47" t="s">
        <v>23</v>
      </c>
      <c r="I47" t="s">
        <v>23</v>
      </c>
      <c r="J47" t="n">
        <v>1.0</v>
      </c>
      <c r="K47" t="n">
        <f>SUM(M47:INDEX(M47:XFD47,1,M3))</f>
        <v>0.0</v>
      </c>
      <c r="L47" s="28"/>
    </row>
    <row r="48">
      <c r="A48" t="s">
        <v>229</v>
      </c>
      <c r="B48" t="s">
        <v>230</v>
      </c>
      <c r="C48" t="s">
        <v>231</v>
      </c>
      <c r="D48" t="s">
        <v>232</v>
      </c>
      <c r="E48" t="s">
        <v>233</v>
      </c>
      <c r="F48" t="s">
        <v>21</v>
      </c>
      <c r="G48" t="s">
        <v>22</v>
      </c>
      <c r="H48" t="s">
        <v>23</v>
      </c>
      <c r="I48" t="s">
        <v>23</v>
      </c>
      <c r="J48" t="n">
        <v>1.0</v>
      </c>
      <c r="K48" t="n">
        <f>SUM(M48:INDEX(M48:XFD48,1,M3))</f>
        <v>0.0</v>
      </c>
      <c r="L48" s="28"/>
    </row>
    <row r="49">
      <c r="A49" t="s">
        <v>234</v>
      </c>
      <c r="B49" t="s">
        <v>235</v>
      </c>
      <c r="C49" t="s">
        <v>236</v>
      </c>
      <c r="D49" t="s">
        <v>237</v>
      </c>
      <c r="E49" t="s">
        <v>238</v>
      </c>
      <c r="F49" t="s">
        <v>21</v>
      </c>
      <c r="G49" t="s">
        <v>22</v>
      </c>
      <c r="H49" t="s">
        <v>23</v>
      </c>
      <c r="I49" t="s">
        <v>23</v>
      </c>
      <c r="J49" t="n">
        <v>1.0</v>
      </c>
      <c r="K49" t="n">
        <f>SUM(M49:INDEX(M49:XFD49,1,M3))</f>
        <v>0.0</v>
      </c>
      <c r="L49" s="28"/>
    </row>
    <row r="50">
      <c r="A50" t="s">
        <v>239</v>
      </c>
      <c r="B50" t="s">
        <v>240</v>
      </c>
      <c r="C50" t="s">
        <v>241</v>
      </c>
      <c r="D50" t="s">
        <v>242</v>
      </c>
      <c r="E50" t="s">
        <v>243</v>
      </c>
      <c r="F50" t="s">
        <v>21</v>
      </c>
      <c r="G50" t="s">
        <v>22</v>
      </c>
      <c r="H50" t="s">
        <v>23</v>
      </c>
      <c r="I50" t="s">
        <v>23</v>
      </c>
      <c r="J50" t="n">
        <v>1.0</v>
      </c>
      <c r="K50" t="n">
        <f>SUM(M50:INDEX(M50:XFD50,1,M3))</f>
        <v>0.0</v>
      </c>
      <c r="L50" s="28"/>
    </row>
    <row r="51">
      <c r="A51" t="s">
        <v>244</v>
      </c>
      <c r="B51" t="s">
        <v>245</v>
      </c>
      <c r="C51" t="s">
        <v>246</v>
      </c>
      <c r="D51" t="s">
        <v>247</v>
      </c>
      <c r="E51" t="s">
        <v>248</v>
      </c>
      <c r="F51" t="s">
        <v>21</v>
      </c>
      <c r="G51" t="s">
        <v>22</v>
      </c>
      <c r="H51" t="s">
        <v>23</v>
      </c>
      <c r="I51" t="s">
        <v>23</v>
      </c>
      <c r="J51" t="n">
        <v>1.0</v>
      </c>
      <c r="K51" t="n">
        <f>SUM(M51:INDEX(M51:XFD51,1,M3))</f>
        <v>0.0</v>
      </c>
      <c r="L51" s="28"/>
    </row>
    <row r="52">
      <c r="A52" t="s">
        <v>249</v>
      </c>
      <c r="B52" t="s">
        <v>250</v>
      </c>
      <c r="C52" t="s">
        <v>251</v>
      </c>
      <c r="D52" t="s">
        <v>252</v>
      </c>
      <c r="E52" t="s">
        <v>253</v>
      </c>
      <c r="F52" t="s">
        <v>21</v>
      </c>
      <c r="G52" t="s">
        <v>22</v>
      </c>
      <c r="H52" t="s">
        <v>23</v>
      </c>
      <c r="I52" t="s">
        <v>23</v>
      </c>
      <c r="J52" t="n">
        <v>9.0</v>
      </c>
      <c r="K52" t="n">
        <f>SUM(M52:INDEX(M52:XFD52,1,M3))</f>
        <v>0.0</v>
      </c>
      <c r="L52" s="28"/>
    </row>
    <row r="53">
      <c r="A53" t="s">
        <v>254</v>
      </c>
      <c r="B53" t="s">
        <v>255</v>
      </c>
      <c r="C53" t="s">
        <v>256</v>
      </c>
      <c r="D53" t="s">
        <v>257</v>
      </c>
      <c r="E53" t="s">
        <v>258</v>
      </c>
      <c r="F53" t="s">
        <v>21</v>
      </c>
      <c r="G53" t="s">
        <v>22</v>
      </c>
      <c r="H53" t="s">
        <v>23</v>
      </c>
      <c r="I53" t="s">
        <v>23</v>
      </c>
      <c r="J53" t="n">
        <v>10.0</v>
      </c>
      <c r="K53" t="n">
        <f>SUM(M53:INDEX(M53:XFD53,1,M3))</f>
        <v>0.0</v>
      </c>
      <c r="L53" s="28"/>
    </row>
    <row r="54">
      <c r="A54" t="s">
        <v>259</v>
      </c>
      <c r="B54" t="s">
        <v>260</v>
      </c>
      <c r="C54" t="s">
        <v>261</v>
      </c>
      <c r="D54" t="s">
        <v>262</v>
      </c>
      <c r="E54" t="s">
        <v>263</v>
      </c>
      <c r="F54" t="s">
        <v>21</v>
      </c>
      <c r="G54" t="s">
        <v>22</v>
      </c>
      <c r="H54" t="s">
        <v>23</v>
      </c>
      <c r="I54" t="s">
        <v>23</v>
      </c>
      <c r="J54" t="n">
        <v>5.0</v>
      </c>
      <c r="K54" t="n">
        <f>SUM(M54:INDEX(M54:XFD54,1,M3))</f>
        <v>0.0</v>
      </c>
      <c r="L54" s="28"/>
    </row>
    <row r="55">
      <c r="A55" t="s">
        <v>264</v>
      </c>
      <c r="B55" t="s">
        <v>265</v>
      </c>
      <c r="C55" t="s">
        <v>266</v>
      </c>
      <c r="D55" t="s">
        <v>267</v>
      </c>
      <c r="E55" t="s">
        <v>268</v>
      </c>
      <c r="F55" t="s">
        <v>21</v>
      </c>
      <c r="G55" t="s">
        <v>22</v>
      </c>
      <c r="H55" t="s">
        <v>23</v>
      </c>
      <c r="I55" t="s">
        <v>23</v>
      </c>
      <c r="J55" t="n">
        <v>3.0</v>
      </c>
      <c r="K55" t="n">
        <f>SUM(M55:INDEX(M55:XFD55,1,M3))</f>
        <v>0.0</v>
      </c>
      <c r="L55" s="28"/>
    </row>
    <row r="56">
      <c r="A56" t="s">
        <v>269</v>
      </c>
      <c r="B56" t="s">
        <v>270</v>
      </c>
      <c r="C56" t="s">
        <v>271</v>
      </c>
      <c r="D56" t="s">
        <v>272</v>
      </c>
      <c r="E56" t="s">
        <v>273</v>
      </c>
      <c r="F56" t="s">
        <v>21</v>
      </c>
      <c r="G56" t="s">
        <v>22</v>
      </c>
      <c r="H56" t="s">
        <v>23</v>
      </c>
      <c r="I56" t="s">
        <v>23</v>
      </c>
      <c r="J56" t="n">
        <v>10.0</v>
      </c>
      <c r="K56" t="n">
        <f>SUM(M56:INDEX(M56:XFD56,1,M3))</f>
        <v>0.0</v>
      </c>
      <c r="L56" s="28"/>
    </row>
    <row r="57">
      <c r="A57" t="s">
        <v>274</v>
      </c>
      <c r="B57" t="s">
        <v>275</v>
      </c>
      <c r="C57" t="s">
        <v>276</v>
      </c>
      <c r="D57" t="s">
        <v>277</v>
      </c>
      <c r="E57" t="s">
        <v>278</v>
      </c>
      <c r="F57" t="s">
        <v>21</v>
      </c>
      <c r="G57" t="s">
        <v>22</v>
      </c>
      <c r="H57" t="s">
        <v>23</v>
      </c>
      <c r="I57" t="s">
        <v>23</v>
      </c>
      <c r="J57" t="n">
        <v>5.0</v>
      </c>
      <c r="K57" t="n">
        <f>SUM(M57:INDEX(M57:XFD57,1,M3))</f>
        <v>0.0</v>
      </c>
      <c r="L57" s="28"/>
    </row>
    <row r="58">
      <c r="A58" t="s">
        <v>279</v>
      </c>
      <c r="B58" t="s">
        <v>280</v>
      </c>
      <c r="C58" t="s">
        <v>281</v>
      </c>
      <c r="D58" t="s">
        <v>282</v>
      </c>
      <c r="E58" t="s">
        <v>283</v>
      </c>
      <c r="F58" t="s">
        <v>21</v>
      </c>
      <c r="G58" t="s">
        <v>22</v>
      </c>
      <c r="H58" t="s">
        <v>23</v>
      </c>
      <c r="I58" t="s">
        <v>23</v>
      </c>
      <c r="J58" t="n">
        <v>4.0</v>
      </c>
      <c r="K58" t="n">
        <f>SUM(M58:INDEX(M58:XFD58,1,M3))</f>
        <v>0.0</v>
      </c>
      <c r="L58" s="28"/>
    </row>
    <row r="59">
      <c r="A59" t="s">
        <v>284</v>
      </c>
      <c r="B59" t="s">
        <v>285</v>
      </c>
      <c r="C59" t="s">
        <v>286</v>
      </c>
      <c r="D59" t="s">
        <v>287</v>
      </c>
      <c r="E59" t="s">
        <v>288</v>
      </c>
      <c r="F59" t="s">
        <v>21</v>
      </c>
      <c r="G59" t="s">
        <v>22</v>
      </c>
      <c r="H59" t="s">
        <v>23</v>
      </c>
      <c r="I59" t="s">
        <v>23</v>
      </c>
      <c r="J59" t="n">
        <v>10.0</v>
      </c>
      <c r="K59" t="n">
        <f>SUM(M59:INDEX(M59:XFD59,1,M3))</f>
        <v>0.0</v>
      </c>
      <c r="L59" s="28"/>
    </row>
    <row r="60">
      <c r="A60" t="s">
        <v>289</v>
      </c>
      <c r="B60" t="s">
        <v>290</v>
      </c>
      <c r="C60" t="s">
        <v>291</v>
      </c>
      <c r="D60" t="s">
        <v>292</v>
      </c>
      <c r="E60" t="s">
        <v>293</v>
      </c>
      <c r="F60" t="s">
        <v>21</v>
      </c>
      <c r="G60" t="s">
        <v>22</v>
      </c>
      <c r="H60" t="s">
        <v>23</v>
      </c>
      <c r="I60" t="s">
        <v>23</v>
      </c>
      <c r="J60" t="n">
        <v>4.0</v>
      </c>
      <c r="K60" t="n">
        <f>SUM(M60:INDEX(M60:XFD60,1,M3))</f>
        <v>0.0</v>
      </c>
      <c r="L60" s="28"/>
    </row>
    <row r="61">
      <c r="A61" t="s">
        <v>294</v>
      </c>
      <c r="B61" t="s">
        <v>295</v>
      </c>
      <c r="C61" t="s">
        <v>296</v>
      </c>
      <c r="D61" t="s">
        <v>297</v>
      </c>
      <c r="E61" t="s">
        <v>298</v>
      </c>
      <c r="F61" t="s">
        <v>21</v>
      </c>
      <c r="G61" t="s">
        <v>22</v>
      </c>
      <c r="H61" t="s">
        <v>23</v>
      </c>
      <c r="I61" t="s">
        <v>23</v>
      </c>
      <c r="J61" t="n">
        <v>1.0</v>
      </c>
      <c r="K61" t="n">
        <f>SUM(M61:INDEX(M61:XFD61,1,M3))</f>
        <v>0.0</v>
      </c>
      <c r="L61" s="28"/>
    </row>
    <row r="62">
      <c r="A62" t="s">
        <v>299</v>
      </c>
      <c r="B62" t="s">
        <v>300</v>
      </c>
      <c r="C62" t="s">
        <v>301</v>
      </c>
      <c r="D62" t="s">
        <v>302</v>
      </c>
      <c r="E62" t="s">
        <v>303</v>
      </c>
      <c r="F62" t="s">
        <v>21</v>
      </c>
      <c r="G62" t="s">
        <v>22</v>
      </c>
      <c r="H62" t="s">
        <v>23</v>
      </c>
      <c r="I62" t="s">
        <v>23</v>
      </c>
      <c r="J62" t="n">
        <v>1.0</v>
      </c>
      <c r="K62" t="n">
        <f>SUM(M62:INDEX(M62:XFD62,1,M3))</f>
        <v>0.0</v>
      </c>
      <c r="L62" s="28"/>
    </row>
    <row r="63">
      <c r="A63" t="s">
        <v>304</v>
      </c>
      <c r="B63" t="s">
        <v>305</v>
      </c>
      <c r="C63" t="s">
        <v>306</v>
      </c>
      <c r="D63" t="s">
        <v>307</v>
      </c>
      <c r="E63" t="s">
        <v>308</v>
      </c>
      <c r="F63" t="s">
        <v>21</v>
      </c>
      <c r="G63" t="s">
        <v>22</v>
      </c>
      <c r="H63" t="s">
        <v>23</v>
      </c>
      <c r="I63" t="s">
        <v>23</v>
      </c>
      <c r="J63" t="n">
        <v>2.0</v>
      </c>
      <c r="K63" t="n">
        <f>SUM(M63:INDEX(M63:XFD63,1,M3))</f>
        <v>0.0</v>
      </c>
      <c r="L63" s="28"/>
    </row>
    <row r="64">
      <c r="A64" t="s">
        <v>309</v>
      </c>
      <c r="B64" t="s">
        <v>310</v>
      </c>
      <c r="C64" t="s">
        <v>311</v>
      </c>
      <c r="D64" t="s">
        <v>312</v>
      </c>
      <c r="E64" t="s">
        <v>313</v>
      </c>
      <c r="F64" t="s">
        <v>21</v>
      </c>
      <c r="G64" t="s">
        <v>22</v>
      </c>
      <c r="H64" t="s">
        <v>23</v>
      </c>
      <c r="I64" t="s">
        <v>23</v>
      </c>
      <c r="J64" t="n">
        <v>1.0</v>
      </c>
      <c r="K64" t="n">
        <f>SUM(M64:INDEX(M64:XFD64,1,M3))</f>
        <v>0.0</v>
      </c>
      <c r="L64" s="28"/>
    </row>
    <row r="65">
      <c r="A65" t="s">
        <v>314</v>
      </c>
      <c r="B65" t="s">
        <v>315</v>
      </c>
      <c r="C65" t="s">
        <v>316</v>
      </c>
      <c r="D65" t="s">
        <v>317</v>
      </c>
      <c r="E65" t="s">
        <v>318</v>
      </c>
      <c r="F65" t="s">
        <v>21</v>
      </c>
      <c r="G65" t="s">
        <v>22</v>
      </c>
      <c r="H65" t="s">
        <v>23</v>
      </c>
      <c r="I65" t="s">
        <v>23</v>
      </c>
      <c r="J65" t="n">
        <v>1.0</v>
      </c>
      <c r="K65" t="n">
        <f>SUM(M65:INDEX(M65:XFD65,1,M3))</f>
        <v>0.0</v>
      </c>
      <c r="L65" s="28"/>
    </row>
    <row r="66">
      <c r="A66" t="s">
        <v>319</v>
      </c>
      <c r="B66" t="s">
        <v>320</v>
      </c>
      <c r="C66" t="s">
        <v>321</v>
      </c>
      <c r="D66" t="s">
        <v>322</v>
      </c>
      <c r="E66" t="s">
        <v>323</v>
      </c>
      <c r="F66" t="s">
        <v>21</v>
      </c>
      <c r="G66" t="s">
        <v>22</v>
      </c>
      <c r="H66" t="s">
        <v>23</v>
      </c>
      <c r="I66" t="s">
        <v>23</v>
      </c>
      <c r="J66" t="n">
        <v>18.0</v>
      </c>
      <c r="K66" t="n">
        <f>SUM(M66:INDEX(M66:XFD66,1,M3))</f>
        <v>0.0</v>
      </c>
      <c r="L66" s="28"/>
    </row>
    <row r="67">
      <c r="A67" t="s">
        <v>324</v>
      </c>
      <c r="B67" t="s">
        <v>325</v>
      </c>
      <c r="C67" t="s">
        <v>326</v>
      </c>
      <c r="D67" t="s">
        <v>327</v>
      </c>
      <c r="E67" t="s">
        <v>328</v>
      </c>
      <c r="F67" t="s">
        <v>21</v>
      </c>
      <c r="G67" t="s">
        <v>22</v>
      </c>
      <c r="H67" t="s">
        <v>23</v>
      </c>
      <c r="I67" t="s">
        <v>23</v>
      </c>
      <c r="J67" t="n">
        <v>10.0</v>
      </c>
      <c r="K67" t="n">
        <f>SUM(M67:INDEX(M67:XFD67,1,M3))</f>
        <v>0.0</v>
      </c>
      <c r="L67" s="28"/>
    </row>
    <row r="68">
      <c r="A68" t="s">
        <v>329</v>
      </c>
      <c r="B68" t="s">
        <v>330</v>
      </c>
      <c r="C68" t="s">
        <v>331</v>
      </c>
      <c r="D68" t="s">
        <v>332</v>
      </c>
      <c r="E68" t="s">
        <v>333</v>
      </c>
      <c r="F68" t="s">
        <v>21</v>
      </c>
      <c r="G68" t="s">
        <v>22</v>
      </c>
      <c r="H68" t="s">
        <v>23</v>
      </c>
      <c r="I68" t="s">
        <v>23</v>
      </c>
      <c r="J68" t="n">
        <v>1.0</v>
      </c>
      <c r="K68" t="n">
        <f>SUM(M68:INDEX(M68:XFD68,1,M3))</f>
        <v>0.0</v>
      </c>
      <c r="L68" s="28"/>
    </row>
    <row r="69">
      <c r="A69" t="s">
        <v>334</v>
      </c>
      <c r="B69" t="s">
        <v>335</v>
      </c>
      <c r="C69" t="s">
        <v>336</v>
      </c>
      <c r="D69" t="s">
        <v>337</v>
      </c>
      <c r="E69" t="s">
        <v>338</v>
      </c>
      <c r="F69" t="s">
        <v>21</v>
      </c>
      <c r="G69" t="s">
        <v>22</v>
      </c>
      <c r="H69" t="s">
        <v>23</v>
      </c>
      <c r="I69" t="s">
        <v>23</v>
      </c>
      <c r="J69" t="n">
        <v>1.0</v>
      </c>
      <c r="K69" t="n">
        <f>SUM(M69:INDEX(M69:XFD69,1,M3))</f>
        <v>0.0</v>
      </c>
      <c r="L69" s="28"/>
    </row>
    <row r="70">
      <c r="A70" t="s">
        <v>339</v>
      </c>
      <c r="B70" t="s">
        <v>340</v>
      </c>
      <c r="C70" t="s">
        <v>341</v>
      </c>
      <c r="D70" t="s">
        <v>342</v>
      </c>
      <c r="E70" t="s">
        <v>343</v>
      </c>
      <c r="F70" t="s">
        <v>21</v>
      </c>
      <c r="G70" t="s">
        <v>22</v>
      </c>
      <c r="H70" t="s">
        <v>23</v>
      </c>
      <c r="I70" t="s">
        <v>23</v>
      </c>
      <c r="J70" t="n">
        <v>6.0</v>
      </c>
      <c r="K70" t="n">
        <f>SUM(M70:INDEX(M70:XFD70,1,M3))</f>
        <v>0.0</v>
      </c>
      <c r="L70" s="28"/>
    </row>
    <row r="71">
      <c r="A71" t="s">
        <v>344</v>
      </c>
      <c r="B71" t="s">
        <v>345</v>
      </c>
      <c r="C71" t="s">
        <v>346</v>
      </c>
      <c r="D71" t="s">
        <v>347</v>
      </c>
      <c r="E71" t="s">
        <v>348</v>
      </c>
      <c r="F71" t="s">
        <v>21</v>
      </c>
      <c r="G71" t="s">
        <v>22</v>
      </c>
      <c r="H71" t="s">
        <v>23</v>
      </c>
      <c r="I71" t="s">
        <v>23</v>
      </c>
      <c r="J71" t="n">
        <v>15.0</v>
      </c>
      <c r="K71" t="n">
        <f>SUM(M71:INDEX(M71:XFD71,1,M3))</f>
        <v>0.0</v>
      </c>
      <c r="L71" s="28"/>
    </row>
    <row r="72">
      <c r="A72" t="s">
        <v>349</v>
      </c>
      <c r="B72" t="s">
        <v>350</v>
      </c>
      <c r="C72" t="s">
        <v>351</v>
      </c>
      <c r="D72" t="s">
        <v>352</v>
      </c>
      <c r="E72" t="s">
        <v>353</v>
      </c>
      <c r="F72" t="s">
        <v>21</v>
      </c>
      <c r="G72" t="s">
        <v>22</v>
      </c>
      <c r="H72" t="s">
        <v>23</v>
      </c>
      <c r="I72" t="s">
        <v>23</v>
      </c>
      <c r="J72" t="n">
        <v>3.0</v>
      </c>
      <c r="K72" t="n">
        <f>SUM(M72:INDEX(M72:XFD72,1,M3))</f>
        <v>0.0</v>
      </c>
      <c r="L72" s="28"/>
    </row>
    <row r="73">
      <c r="A73" t="s">
        <v>354</v>
      </c>
      <c r="B73" t="s">
        <v>355</v>
      </c>
      <c r="C73" t="s">
        <v>356</v>
      </c>
      <c r="D73" t="s">
        <v>357</v>
      </c>
      <c r="E73" t="s">
        <v>358</v>
      </c>
      <c r="F73" t="s">
        <v>21</v>
      </c>
      <c r="G73" t="s">
        <v>22</v>
      </c>
      <c r="H73" t="s">
        <v>23</v>
      </c>
      <c r="I73" t="s">
        <v>23</v>
      </c>
      <c r="J73" t="n">
        <v>10.0</v>
      </c>
      <c r="K73" t="n">
        <f>SUM(M73:INDEX(M73:XFD73,1,M3))</f>
        <v>0.0</v>
      </c>
      <c r="L73" s="28"/>
    </row>
    <row r="74">
      <c r="A74" t="s">
        <v>359</v>
      </c>
      <c r="B74" t="s">
        <v>360</v>
      </c>
      <c r="C74" t="s">
        <v>361</v>
      </c>
      <c r="D74" t="s">
        <v>362</v>
      </c>
      <c r="E74" t="s">
        <v>363</v>
      </c>
      <c r="F74" t="s">
        <v>21</v>
      </c>
      <c r="G74" t="s">
        <v>22</v>
      </c>
      <c r="H74" t="s">
        <v>23</v>
      </c>
      <c r="I74" t="s">
        <v>23</v>
      </c>
      <c r="J74" t="n">
        <v>6.0</v>
      </c>
      <c r="K74" t="n">
        <f>SUM(M74:INDEX(M74:XFD74,1,M3))</f>
        <v>0.0</v>
      </c>
      <c r="L74" s="28"/>
    </row>
    <row r="75">
      <c r="A75" t="s">
        <v>364</v>
      </c>
      <c r="B75" t="s">
        <v>365</v>
      </c>
      <c r="C75" t="s">
        <v>366</v>
      </c>
      <c r="D75" t="s">
        <v>367</v>
      </c>
      <c r="E75" t="s">
        <v>368</v>
      </c>
      <c r="F75" t="s">
        <v>21</v>
      </c>
      <c r="G75" t="s">
        <v>22</v>
      </c>
      <c r="H75" t="s">
        <v>23</v>
      </c>
      <c r="I75" t="s">
        <v>23</v>
      </c>
      <c r="J75" t="n">
        <v>10.0</v>
      </c>
      <c r="K75" t="n">
        <f>SUM(M75:INDEX(M75:XFD75,1,M3))</f>
        <v>0.0</v>
      </c>
      <c r="L75" s="28"/>
    </row>
    <row r="76">
      <c r="A76" t="s">
        <v>369</v>
      </c>
      <c r="B76" t="s">
        <v>370</v>
      </c>
      <c r="C76" t="s">
        <v>371</v>
      </c>
      <c r="D76" t="s">
        <v>372</v>
      </c>
      <c r="E76" t="s">
        <v>373</v>
      </c>
      <c r="F76" t="s">
        <v>21</v>
      </c>
      <c r="G76" t="s">
        <v>22</v>
      </c>
      <c r="H76" t="s">
        <v>23</v>
      </c>
      <c r="I76" t="s">
        <v>23</v>
      </c>
      <c r="J76" t="n">
        <v>10.0</v>
      </c>
      <c r="K76" t="n">
        <f>SUM(M76:INDEX(M76:XFD76,1,M3))</f>
        <v>0.0</v>
      </c>
      <c r="L76" s="28"/>
    </row>
    <row r="77">
      <c r="A77" t="s">
        <v>374</v>
      </c>
      <c r="B77" t="s">
        <v>375</v>
      </c>
      <c r="C77" t="s">
        <v>376</v>
      </c>
      <c r="D77" t="s">
        <v>377</v>
      </c>
      <c r="E77" t="s">
        <v>378</v>
      </c>
      <c r="F77" t="s">
        <v>21</v>
      </c>
      <c r="G77" t="s">
        <v>22</v>
      </c>
      <c r="H77" t="s">
        <v>23</v>
      </c>
      <c r="I77" t="s">
        <v>23</v>
      </c>
      <c r="J77" t="n">
        <v>2.0</v>
      </c>
      <c r="K77" t="n">
        <f>SUM(M77:INDEX(M77:XFD77,1,M3))</f>
        <v>0.0</v>
      </c>
      <c r="L77" s="28"/>
    </row>
    <row r="78">
      <c r="A78" t="s">
        <v>379</v>
      </c>
      <c r="B78" t="s">
        <v>380</v>
      </c>
      <c r="C78" t="s">
        <v>381</v>
      </c>
      <c r="D78" t="s">
        <v>382</v>
      </c>
      <c r="E78" t="s">
        <v>383</v>
      </c>
      <c r="F78" t="s">
        <v>21</v>
      </c>
      <c r="G78" t="s">
        <v>22</v>
      </c>
      <c r="H78" t="s">
        <v>23</v>
      </c>
      <c r="I78" t="s">
        <v>23</v>
      </c>
      <c r="J78" t="n">
        <v>3.0</v>
      </c>
      <c r="K78" t="n">
        <f>SUM(M78:INDEX(M78:XFD78,1,M3))</f>
        <v>0.0</v>
      </c>
      <c r="L78" s="28"/>
    </row>
    <row r="79">
      <c r="A79" t="s">
        <v>384</v>
      </c>
      <c r="B79" t="s">
        <v>385</v>
      </c>
      <c r="C79" t="s">
        <v>386</v>
      </c>
      <c r="D79" t="s">
        <v>387</v>
      </c>
      <c r="E79" t="s">
        <v>388</v>
      </c>
      <c r="F79" t="s">
        <v>21</v>
      </c>
      <c r="G79" t="s">
        <v>22</v>
      </c>
      <c r="H79" t="s">
        <v>23</v>
      </c>
      <c r="I79" t="s">
        <v>23</v>
      </c>
      <c r="J79" t="n">
        <v>1.0</v>
      </c>
      <c r="K79" t="n">
        <f>SUM(M79:INDEX(M79:XFD79,1,M3))</f>
        <v>0.0</v>
      </c>
      <c r="L79" s="28"/>
    </row>
    <row r="80">
      <c r="A80" t="s">
        <v>389</v>
      </c>
      <c r="B80" t="s">
        <v>390</v>
      </c>
      <c r="C80" t="s">
        <v>391</v>
      </c>
      <c r="D80" t="s">
        <v>392</v>
      </c>
      <c r="E80" t="s">
        <v>393</v>
      </c>
      <c r="F80" t="s">
        <v>21</v>
      </c>
      <c r="G80" t="s">
        <v>22</v>
      </c>
      <c r="H80" t="s">
        <v>23</v>
      </c>
      <c r="I80" t="s">
        <v>23</v>
      </c>
      <c r="J80" t="n">
        <v>1.0</v>
      </c>
      <c r="K80" t="n">
        <f>SUM(M80:INDEX(M80:XFD80,1,M3))</f>
        <v>0.0</v>
      </c>
      <c r="L80" s="28"/>
    </row>
    <row r="81">
      <c r="A81" t="s">
        <v>394</v>
      </c>
      <c r="B81" t="s">
        <v>395</v>
      </c>
      <c r="C81" t="s">
        <v>396</v>
      </c>
      <c r="D81" t="s">
        <v>397</v>
      </c>
      <c r="E81" t="s">
        <v>398</v>
      </c>
      <c r="F81" t="s">
        <v>21</v>
      </c>
      <c r="G81" t="s">
        <v>22</v>
      </c>
      <c r="H81" t="s">
        <v>23</v>
      </c>
      <c r="I81" t="s">
        <v>23</v>
      </c>
      <c r="J81" t="n">
        <v>1.0</v>
      </c>
      <c r="K81" t="n">
        <f>SUM(M81:INDEX(M81:XFD81,1,M3))</f>
        <v>0.0</v>
      </c>
      <c r="L81" s="28"/>
    </row>
    <row r="82">
      <c r="A82" t="s">
        <v>399</v>
      </c>
      <c r="B82" t="s">
        <v>400</v>
      </c>
      <c r="C82" t="s">
        <v>401</v>
      </c>
      <c r="D82" t="s">
        <v>402</v>
      </c>
      <c r="E82" t="s">
        <v>403</v>
      </c>
      <c r="F82" t="s">
        <v>21</v>
      </c>
      <c r="G82" t="s">
        <v>22</v>
      </c>
      <c r="H82" t="s">
        <v>23</v>
      </c>
      <c r="I82" t="s">
        <v>23</v>
      </c>
      <c r="J82" t="n">
        <v>2.0</v>
      </c>
      <c r="K82" t="n">
        <f>SUM(M82:INDEX(M82:XFD82,1,M3))</f>
        <v>0.0</v>
      </c>
      <c r="L82" s="28"/>
    </row>
    <row r="83">
      <c r="A83" t="s">
        <v>404</v>
      </c>
      <c r="B83" t="s">
        <v>405</v>
      </c>
      <c r="C83" t="s">
        <v>406</v>
      </c>
      <c r="D83" t="s">
        <v>407</v>
      </c>
      <c r="E83" t="s">
        <v>408</v>
      </c>
      <c r="F83" t="s">
        <v>21</v>
      </c>
      <c r="G83" t="s">
        <v>22</v>
      </c>
      <c r="H83" t="s">
        <v>23</v>
      </c>
      <c r="I83" t="s">
        <v>23</v>
      </c>
      <c r="J83" t="n">
        <v>1.0</v>
      </c>
      <c r="K83" t="n">
        <f>SUM(M83:INDEX(M83:XFD83,1,M3))</f>
        <v>0.0</v>
      </c>
      <c r="L83" s="28"/>
    </row>
    <row r="84">
      <c r="A84" t="s">
        <v>409</v>
      </c>
      <c r="B84" t="s">
        <v>410</v>
      </c>
      <c r="C84" t="s">
        <v>411</v>
      </c>
      <c r="D84" t="s">
        <v>412</v>
      </c>
      <c r="E84" t="s">
        <v>413</v>
      </c>
      <c r="F84" t="s">
        <v>21</v>
      </c>
      <c r="G84" t="s">
        <v>22</v>
      </c>
      <c r="H84" t="s">
        <v>23</v>
      </c>
      <c r="I84" t="s">
        <v>23</v>
      </c>
      <c r="J84" t="n">
        <v>1.0</v>
      </c>
      <c r="K84" t="n">
        <f>SUM(M84:INDEX(M84:XFD84,1,M3))</f>
        <v>0.0</v>
      </c>
      <c r="L84" s="28"/>
    </row>
    <row r="85">
      <c r="A85" t="s">
        <v>414</v>
      </c>
      <c r="B85" t="s">
        <v>415</v>
      </c>
      <c r="C85" t="s">
        <v>416</v>
      </c>
      <c r="D85" t="s">
        <v>417</v>
      </c>
      <c r="E85" t="s">
        <v>418</v>
      </c>
      <c r="F85" t="s">
        <v>21</v>
      </c>
      <c r="G85" t="s">
        <v>22</v>
      </c>
      <c r="H85" t="s">
        <v>23</v>
      </c>
      <c r="I85" t="s">
        <v>23</v>
      </c>
      <c r="J85" t="n">
        <v>1.0</v>
      </c>
      <c r="K85" t="n">
        <f>SUM(M85:INDEX(M85:XFD85,1,M3))</f>
        <v>0.0</v>
      </c>
      <c r="L85" s="28"/>
    </row>
    <row r="86">
      <c r="A86" t="s">
        <v>419</v>
      </c>
      <c r="B86" t="s">
        <v>420</v>
      </c>
      <c r="C86" t="s">
        <v>421</v>
      </c>
      <c r="D86" t="s">
        <v>422</v>
      </c>
      <c r="E86" t="s">
        <v>423</v>
      </c>
      <c r="F86" t="s">
        <v>21</v>
      </c>
      <c r="G86" t="s">
        <v>22</v>
      </c>
      <c r="H86" t="s">
        <v>23</v>
      </c>
      <c r="I86" t="s">
        <v>23</v>
      </c>
      <c r="J86" t="n">
        <v>2.0</v>
      </c>
      <c r="K86" t="n">
        <f>SUM(M86:INDEX(M86:XFD86,1,M3))</f>
        <v>0.0</v>
      </c>
      <c r="L86" s="28"/>
    </row>
    <row r="87">
      <c r="A87" t="s">
        <v>424</v>
      </c>
      <c r="B87" t="s">
        <v>425</v>
      </c>
      <c r="C87" t="s">
        <v>426</v>
      </c>
      <c r="D87" t="s">
        <v>427</v>
      </c>
      <c r="E87" t="s">
        <v>428</v>
      </c>
      <c r="F87" t="s">
        <v>21</v>
      </c>
      <c r="G87" t="s">
        <v>22</v>
      </c>
      <c r="H87" t="s">
        <v>23</v>
      </c>
      <c r="I87" t="s">
        <v>23</v>
      </c>
      <c r="J87" t="n">
        <v>1.0</v>
      </c>
      <c r="K87" t="n">
        <f>SUM(M87:INDEX(M87:XFD87,1,M3))</f>
        <v>0.0</v>
      </c>
      <c r="L87" s="28"/>
    </row>
    <row r="88">
      <c r="A88" t="s">
        <v>429</v>
      </c>
      <c r="B88" t="s">
        <v>430</v>
      </c>
      <c r="C88" t="s">
        <v>431</v>
      </c>
      <c r="D88" t="s">
        <v>432</v>
      </c>
      <c r="E88" t="s">
        <v>433</v>
      </c>
      <c r="F88" t="s">
        <v>21</v>
      </c>
      <c r="G88" t="s">
        <v>22</v>
      </c>
      <c r="H88" t="s">
        <v>23</v>
      </c>
      <c r="I88" t="s">
        <v>23</v>
      </c>
      <c r="J88" t="n">
        <v>13.0</v>
      </c>
      <c r="K88" t="n">
        <f>SUM(M88:INDEX(M88:XFD88,1,M3))</f>
        <v>0.0</v>
      </c>
      <c r="L88" s="28"/>
    </row>
    <row r="89">
      <c r="A89" t="s">
        <v>434</v>
      </c>
      <c r="B89" t="s">
        <v>435</v>
      </c>
      <c r="C89" t="s">
        <v>436</v>
      </c>
      <c r="D89" t="s">
        <v>437</v>
      </c>
      <c r="E89" t="s">
        <v>438</v>
      </c>
      <c r="F89" t="s">
        <v>21</v>
      </c>
      <c r="G89" t="s">
        <v>22</v>
      </c>
      <c r="H89" t="s">
        <v>23</v>
      </c>
      <c r="I89" t="s">
        <v>23</v>
      </c>
      <c r="J89" t="n">
        <v>2.0</v>
      </c>
      <c r="K89" t="n">
        <f>SUM(M89:INDEX(M89:XFD89,1,M3))</f>
        <v>0.0</v>
      </c>
      <c r="L89" s="28"/>
    </row>
    <row r="90">
      <c r="A90" t="s">
        <v>439</v>
      </c>
      <c r="B90" t="s">
        <v>440</v>
      </c>
      <c r="C90" t="s">
        <v>441</v>
      </c>
      <c r="D90" t="s">
        <v>442</v>
      </c>
      <c r="E90" t="s">
        <v>443</v>
      </c>
      <c r="F90" t="s">
        <v>21</v>
      </c>
      <c r="G90" t="s">
        <v>22</v>
      </c>
      <c r="H90" t="s">
        <v>23</v>
      </c>
      <c r="I90" t="s">
        <v>23</v>
      </c>
      <c r="J90" t="n">
        <v>1.0</v>
      </c>
      <c r="K90" t="n">
        <f>SUM(M90:INDEX(M90:XFD90,1,M3))</f>
        <v>0.0</v>
      </c>
      <c r="L90" s="28"/>
    </row>
    <row r="91">
      <c r="A91" t="s">
        <v>444</v>
      </c>
      <c r="B91" t="s">
        <v>445</v>
      </c>
      <c r="C91" t="s">
        <v>446</v>
      </c>
      <c r="D91" t="s">
        <v>447</v>
      </c>
      <c r="E91" t="s">
        <v>448</v>
      </c>
      <c r="F91" t="s">
        <v>21</v>
      </c>
      <c r="G91" t="s">
        <v>22</v>
      </c>
      <c r="H91" t="s">
        <v>23</v>
      </c>
      <c r="I91" t="s">
        <v>23</v>
      </c>
      <c r="J91" t="n">
        <v>1.0</v>
      </c>
      <c r="K91" t="n">
        <f>SUM(M91:INDEX(M91:XFD91,1,M3))</f>
        <v>0.0</v>
      </c>
      <c r="L91" s="28"/>
    </row>
    <row r="92">
      <c r="A92" t="s">
        <v>449</v>
      </c>
      <c r="B92" t="s">
        <v>450</v>
      </c>
      <c r="C92" t="s">
        <v>451</v>
      </c>
      <c r="D92" t="s">
        <v>452</v>
      </c>
      <c r="E92" t="s">
        <v>453</v>
      </c>
      <c r="F92" t="s">
        <v>21</v>
      </c>
      <c r="G92" t="s">
        <v>22</v>
      </c>
      <c r="H92" t="s">
        <v>23</v>
      </c>
      <c r="I92" t="s">
        <v>23</v>
      </c>
      <c r="J92" t="n">
        <v>1.0</v>
      </c>
      <c r="K92" t="n">
        <f>SUM(M92:INDEX(M92:XFD92,1,M3))</f>
        <v>0.0</v>
      </c>
      <c r="L92" s="28"/>
    </row>
    <row r="93">
      <c r="A93" t="s">
        <v>454</v>
      </c>
      <c r="B93" t="s">
        <v>455</v>
      </c>
      <c r="C93" t="s">
        <v>456</v>
      </c>
      <c r="D93" t="s">
        <v>457</v>
      </c>
      <c r="E93" t="s">
        <v>458</v>
      </c>
      <c r="F93" t="s">
        <v>21</v>
      </c>
      <c r="G93" t="s">
        <v>22</v>
      </c>
      <c r="H93" t="s">
        <v>23</v>
      </c>
      <c r="I93" t="s">
        <v>23</v>
      </c>
      <c r="J93" t="n">
        <v>2.0</v>
      </c>
      <c r="K93" t="n">
        <f>SUM(M93:INDEX(M93:XFD93,1,M3))</f>
        <v>0.0</v>
      </c>
      <c r="L93" s="28"/>
    </row>
    <row r="94">
      <c r="A94" t="s">
        <v>459</v>
      </c>
      <c r="B94" t="s">
        <v>460</v>
      </c>
      <c r="C94" t="s">
        <v>461</v>
      </c>
      <c r="D94" t="s">
        <v>462</v>
      </c>
      <c r="E94" t="s">
        <v>463</v>
      </c>
      <c r="F94" t="s">
        <v>21</v>
      </c>
      <c r="G94" t="s">
        <v>22</v>
      </c>
      <c r="H94" t="s">
        <v>23</v>
      </c>
      <c r="I94" t="s">
        <v>23</v>
      </c>
      <c r="J94" t="n">
        <v>8.0</v>
      </c>
      <c r="K94" t="n">
        <f>SUM(M94:INDEX(M94:XFD94,1,M3))</f>
        <v>0.0</v>
      </c>
      <c r="L94" s="28"/>
    </row>
    <row r="95">
      <c r="A95" t="s">
        <v>464</v>
      </c>
      <c r="B95" t="s">
        <v>465</v>
      </c>
      <c r="C95" t="s">
        <v>466</v>
      </c>
      <c r="D95" t="s">
        <v>467</v>
      </c>
      <c r="E95" t="s">
        <v>468</v>
      </c>
      <c r="F95" t="s">
        <v>21</v>
      </c>
      <c r="G95" t="s">
        <v>22</v>
      </c>
      <c r="H95" t="s">
        <v>23</v>
      </c>
      <c r="I95" t="s">
        <v>23</v>
      </c>
      <c r="J95" t="n">
        <v>20.0</v>
      </c>
      <c r="K95" t="n">
        <f>SUM(M95:INDEX(M95:XFD95,1,M3))</f>
        <v>0.0</v>
      </c>
      <c r="L95" s="28"/>
    </row>
    <row r="96">
      <c r="A96" t="s">
        <v>469</v>
      </c>
      <c r="B96" t="s">
        <v>470</v>
      </c>
      <c r="C96" t="s">
        <v>471</v>
      </c>
      <c r="D96" t="s">
        <v>472</v>
      </c>
      <c r="E96" t="s">
        <v>473</v>
      </c>
      <c r="F96" t="s">
        <v>21</v>
      </c>
      <c r="G96" t="s">
        <v>22</v>
      </c>
      <c r="H96" t="s">
        <v>23</v>
      </c>
      <c r="I96" t="s">
        <v>23</v>
      </c>
      <c r="J96" t="n">
        <v>1.0</v>
      </c>
      <c r="K96" t="n">
        <f>SUM(M96:INDEX(M96:XFD96,1,M3))</f>
        <v>0.0</v>
      </c>
      <c r="L96" s="28"/>
    </row>
    <row r="97">
      <c r="A97" t="s">
        <v>474</v>
      </c>
      <c r="B97" t="s">
        <v>475</v>
      </c>
      <c r="C97" t="s">
        <v>476</v>
      </c>
      <c r="D97" t="s">
        <v>477</v>
      </c>
      <c r="E97" t="s">
        <v>478</v>
      </c>
      <c r="F97" t="s">
        <v>21</v>
      </c>
      <c r="G97" t="s">
        <v>22</v>
      </c>
      <c r="H97" t="s">
        <v>23</v>
      </c>
      <c r="I97" t="s">
        <v>23</v>
      </c>
      <c r="J97" t="n">
        <v>2.0</v>
      </c>
      <c r="K97" t="n">
        <f>SUM(M97:INDEX(M97:XFD97,1,M3))</f>
        <v>0.0</v>
      </c>
      <c r="L97" s="28"/>
    </row>
    <row r="98">
      <c r="A98" t="s">
        <v>479</v>
      </c>
      <c r="B98" t="s">
        <v>480</v>
      </c>
      <c r="C98" t="s">
        <v>481</v>
      </c>
      <c r="D98" t="s">
        <v>482</v>
      </c>
      <c r="E98" t="s">
        <v>483</v>
      </c>
      <c r="F98" t="s">
        <v>21</v>
      </c>
      <c r="G98" t="s">
        <v>22</v>
      </c>
      <c r="H98" t="s">
        <v>23</v>
      </c>
      <c r="I98" t="s">
        <v>23</v>
      </c>
      <c r="J98" t="n">
        <v>1.0</v>
      </c>
      <c r="K98" t="n">
        <f>SUM(M98:INDEX(M98:XFD98,1,M3))</f>
        <v>0.0</v>
      </c>
      <c r="L98" s="28"/>
    </row>
    <row r="99">
      <c r="A99" t="s">
        <v>484</v>
      </c>
      <c r="B99" t="s">
        <v>485</v>
      </c>
      <c r="C99" t="s">
        <v>486</v>
      </c>
      <c r="D99" t="s">
        <v>487</v>
      </c>
      <c r="E99" t="s">
        <v>488</v>
      </c>
      <c r="F99" t="s">
        <v>21</v>
      </c>
      <c r="G99" t="s">
        <v>22</v>
      </c>
      <c r="H99" t="s">
        <v>23</v>
      </c>
      <c r="I99" t="s">
        <v>23</v>
      </c>
      <c r="J99" t="n">
        <v>8.0</v>
      </c>
      <c r="K99" t="n">
        <f>SUM(M99:INDEX(M99:XFD99,1,M3))</f>
        <v>0.0</v>
      </c>
      <c r="L99" s="28"/>
    </row>
    <row r="100">
      <c r="A100" t="s">
        <v>489</v>
      </c>
      <c r="B100" t="s">
        <v>490</v>
      </c>
      <c r="C100" t="s">
        <v>491</v>
      </c>
      <c r="D100" t="s">
        <v>492</v>
      </c>
      <c r="E100" t="s">
        <v>493</v>
      </c>
      <c r="F100" t="s">
        <v>21</v>
      </c>
      <c r="G100" t="s">
        <v>22</v>
      </c>
      <c r="H100" t="s">
        <v>23</v>
      </c>
      <c r="I100" t="s">
        <v>23</v>
      </c>
      <c r="J100" t="n">
        <v>6.0</v>
      </c>
      <c r="K100" t="n">
        <f>SUM(M100:INDEX(M100:XFD100,1,M3))</f>
        <v>0.0</v>
      </c>
      <c r="L100" s="28"/>
    </row>
    <row r="101">
      <c r="A101" t="s">
        <v>494</v>
      </c>
      <c r="B101" t="s">
        <v>495</v>
      </c>
      <c r="C101" t="s">
        <v>496</v>
      </c>
      <c r="D101" t="s">
        <v>497</v>
      </c>
      <c r="E101" t="s">
        <v>498</v>
      </c>
      <c r="F101" t="s">
        <v>21</v>
      </c>
      <c r="G101" t="s">
        <v>22</v>
      </c>
      <c r="H101" t="s">
        <v>23</v>
      </c>
      <c r="I101" t="s">
        <v>23</v>
      </c>
      <c r="J101" t="n">
        <v>6.0</v>
      </c>
      <c r="K101" t="n">
        <f>SUM(M101:INDEX(M101:XFD101,1,M3))</f>
        <v>0.0</v>
      </c>
      <c r="L101" s="28"/>
    </row>
    <row r="102">
      <c r="A102" t="s">
        <v>499</v>
      </c>
      <c r="B102" t="s">
        <v>500</v>
      </c>
      <c r="C102" t="s">
        <v>501</v>
      </c>
      <c r="D102" t="s">
        <v>502</v>
      </c>
      <c r="E102" t="s">
        <v>503</v>
      </c>
      <c r="F102" t="s">
        <v>21</v>
      </c>
      <c r="G102" t="s">
        <v>22</v>
      </c>
      <c r="H102" t="s">
        <v>23</v>
      </c>
      <c r="I102" t="s">
        <v>23</v>
      </c>
      <c r="J102" t="n">
        <v>9.0</v>
      </c>
      <c r="K102" t="n">
        <f>SUM(M102:INDEX(M102:XFD102,1,M3))</f>
        <v>0.0</v>
      </c>
      <c r="L102" s="28"/>
    </row>
    <row r="103">
      <c r="A103" t="s">
        <v>504</v>
      </c>
      <c r="B103" t="s">
        <v>505</v>
      </c>
      <c r="C103" t="s">
        <v>506</v>
      </c>
      <c r="D103" t="s">
        <v>507</v>
      </c>
      <c r="E103" t="s">
        <v>508</v>
      </c>
      <c r="F103" t="s">
        <v>21</v>
      </c>
      <c r="G103" t="s">
        <v>22</v>
      </c>
      <c r="H103" t="s">
        <v>23</v>
      </c>
      <c r="I103" t="s">
        <v>23</v>
      </c>
      <c r="J103" t="n">
        <v>1.0</v>
      </c>
      <c r="K103" t="n">
        <f>SUM(M103:INDEX(M103:XFD103,1,M3))</f>
        <v>0.0</v>
      </c>
      <c r="L103" s="28"/>
    </row>
    <row r="104">
      <c r="A104" t="s">
        <v>509</v>
      </c>
      <c r="B104" t="s">
        <v>510</v>
      </c>
      <c r="C104" t="s">
        <v>511</v>
      </c>
      <c r="D104" t="s">
        <v>512</v>
      </c>
      <c r="E104" t="s">
        <v>513</v>
      </c>
      <c r="F104" t="s">
        <v>21</v>
      </c>
      <c r="G104" t="s">
        <v>22</v>
      </c>
      <c r="H104" t="s">
        <v>23</v>
      </c>
      <c r="I104" t="s">
        <v>23</v>
      </c>
      <c r="J104" t="n">
        <v>10.0</v>
      </c>
      <c r="K104" t="n">
        <f>SUM(M104:INDEX(M104:XFD104,1,M3))</f>
        <v>0.0</v>
      </c>
      <c r="L104" s="28"/>
    </row>
    <row r="105">
      <c r="A105" t="s">
        <v>514</v>
      </c>
      <c r="B105" t="s">
        <v>515</v>
      </c>
      <c r="C105" t="s">
        <v>516</v>
      </c>
      <c r="D105" t="s">
        <v>517</v>
      </c>
      <c r="E105" t="s">
        <v>518</v>
      </c>
      <c r="F105" t="s">
        <v>21</v>
      </c>
      <c r="G105" t="s">
        <v>22</v>
      </c>
      <c r="H105" t="s">
        <v>23</v>
      </c>
      <c r="I105" t="s">
        <v>23</v>
      </c>
      <c r="J105" t="n">
        <v>10.0</v>
      </c>
      <c r="K105" t="n">
        <f>SUM(M105:INDEX(M105:XFD105,1,M3))</f>
        <v>0.0</v>
      </c>
      <c r="L105" s="28"/>
    </row>
    <row r="106">
      <c r="A106" t="s">
        <v>519</v>
      </c>
      <c r="B106" t="s">
        <v>520</v>
      </c>
      <c r="C106" t="s">
        <v>521</v>
      </c>
      <c r="D106" t="s">
        <v>522</v>
      </c>
      <c r="E106" t="s">
        <v>523</v>
      </c>
      <c r="F106" t="s">
        <v>21</v>
      </c>
      <c r="G106" t="s">
        <v>22</v>
      </c>
      <c r="H106" t="s">
        <v>23</v>
      </c>
      <c r="I106" t="s">
        <v>23</v>
      </c>
      <c r="J106" t="n">
        <v>8.0</v>
      </c>
      <c r="K106" t="n">
        <f>SUM(M106:INDEX(M106:XFD106,1,M3))</f>
        <v>0.0</v>
      </c>
      <c r="L106" s="28"/>
    </row>
    <row r="107">
      <c r="A107" t="s">
        <v>524</v>
      </c>
      <c r="B107" t="s">
        <v>525</v>
      </c>
      <c r="C107" t="s">
        <v>526</v>
      </c>
      <c r="D107" t="s">
        <v>527</v>
      </c>
      <c r="E107" t="s">
        <v>528</v>
      </c>
      <c r="F107" t="s">
        <v>21</v>
      </c>
      <c r="G107" t="s">
        <v>22</v>
      </c>
      <c r="H107" t="s">
        <v>23</v>
      </c>
      <c r="I107" t="s">
        <v>23</v>
      </c>
      <c r="J107" t="n">
        <v>8.0</v>
      </c>
      <c r="K107" t="n">
        <f>SUM(M107:INDEX(M107:XFD107,1,M3))</f>
        <v>0.0</v>
      </c>
      <c r="L107" s="28"/>
    </row>
    <row r="108">
      <c r="A108" t="s">
        <v>529</v>
      </c>
      <c r="B108" t="s">
        <v>530</v>
      </c>
      <c r="C108" t="s">
        <v>531</v>
      </c>
      <c r="D108" t="s">
        <v>532</v>
      </c>
      <c r="E108" t="s">
        <v>533</v>
      </c>
      <c r="F108" t="s">
        <v>21</v>
      </c>
      <c r="G108" t="s">
        <v>22</v>
      </c>
      <c r="H108" t="s">
        <v>23</v>
      </c>
      <c r="I108" t="s">
        <v>23</v>
      </c>
      <c r="J108" t="n">
        <v>1.0</v>
      </c>
      <c r="K108" t="n">
        <f>SUM(M108:INDEX(M108:XFD108,1,M3))</f>
        <v>0.0</v>
      </c>
      <c r="L108" s="28"/>
    </row>
    <row r="109">
      <c r="A109" t="s">
        <v>534</v>
      </c>
      <c r="B109" t="s">
        <v>535</v>
      </c>
      <c r="C109" t="s">
        <v>536</v>
      </c>
      <c r="D109" t="s">
        <v>537</v>
      </c>
      <c r="E109" t="s">
        <v>538</v>
      </c>
      <c r="F109" t="s">
        <v>21</v>
      </c>
      <c r="G109" t="s">
        <v>22</v>
      </c>
      <c r="H109" t="s">
        <v>23</v>
      </c>
      <c r="I109" t="s">
        <v>23</v>
      </c>
      <c r="J109" t="n">
        <v>8.0</v>
      </c>
      <c r="K109" t="n">
        <f>SUM(M109:INDEX(M109:XFD109,1,M3))</f>
        <v>0.0</v>
      </c>
      <c r="L109" s="28"/>
    </row>
    <row r="110">
      <c r="A110" t="s">
        <v>539</v>
      </c>
      <c r="B110" t="s">
        <v>540</v>
      </c>
      <c r="C110" t="s">
        <v>541</v>
      </c>
      <c r="D110" t="s">
        <v>542</v>
      </c>
      <c r="E110" t="s">
        <v>543</v>
      </c>
      <c r="F110" t="s">
        <v>21</v>
      </c>
      <c r="G110" t="s">
        <v>22</v>
      </c>
      <c r="H110" t="s">
        <v>23</v>
      </c>
      <c r="I110" t="s">
        <v>23</v>
      </c>
      <c r="J110" t="n">
        <v>1.0</v>
      </c>
      <c r="K110" t="n">
        <f>SUM(M110:INDEX(M110:XFD110,1,M3))</f>
        <v>0.0</v>
      </c>
      <c r="L110" s="28"/>
    </row>
    <row r="111">
      <c r="A111" t="s">
        <v>544</v>
      </c>
      <c r="B111" t="s">
        <v>545</v>
      </c>
      <c r="C111" t="s">
        <v>546</v>
      </c>
      <c r="D111" t="s">
        <v>547</v>
      </c>
      <c r="E111" t="s">
        <v>548</v>
      </c>
      <c r="F111" t="s">
        <v>21</v>
      </c>
      <c r="G111" t="s">
        <v>22</v>
      </c>
      <c r="H111" t="s">
        <v>23</v>
      </c>
      <c r="I111" t="s">
        <v>23</v>
      </c>
      <c r="J111" t="n">
        <v>3.0</v>
      </c>
      <c r="K111" t="n">
        <f>SUM(M111:INDEX(M111:XFD111,1,M3))</f>
        <v>0.0</v>
      </c>
      <c r="L111" s="28"/>
    </row>
    <row r="112">
      <c r="A112" t="s">
        <v>549</v>
      </c>
      <c r="B112" t="s">
        <v>550</v>
      </c>
      <c r="C112" t="s">
        <v>551</v>
      </c>
      <c r="D112" t="s">
        <v>552</v>
      </c>
      <c r="E112" t="s">
        <v>553</v>
      </c>
      <c r="F112" t="s">
        <v>21</v>
      </c>
      <c r="G112" t="s">
        <v>22</v>
      </c>
      <c r="H112" t="s">
        <v>23</v>
      </c>
      <c r="I112" t="s">
        <v>23</v>
      </c>
      <c r="J112" t="n">
        <v>12.0</v>
      </c>
      <c r="K112" t="n">
        <f>SUM(M112:INDEX(M112:XFD112,1,M3))</f>
        <v>0.0</v>
      </c>
      <c r="L112" s="28"/>
    </row>
    <row r="113">
      <c r="A113" t="s">
        <v>554</v>
      </c>
      <c r="B113" t="s">
        <v>555</v>
      </c>
      <c r="C113" t="s">
        <v>556</v>
      </c>
      <c r="D113" t="s">
        <v>557</v>
      </c>
      <c r="E113" t="s">
        <v>558</v>
      </c>
      <c r="F113" t="s">
        <v>21</v>
      </c>
      <c r="G113" t="s">
        <v>22</v>
      </c>
      <c r="H113" t="s">
        <v>23</v>
      </c>
      <c r="I113" t="s">
        <v>23</v>
      </c>
      <c r="J113" t="n">
        <v>10.0</v>
      </c>
      <c r="K113" t="n">
        <f>SUM(M113:INDEX(M113:XFD113,1,M3))</f>
        <v>0.0</v>
      </c>
      <c r="L113" s="28"/>
    </row>
    <row r="114">
      <c r="A114" t="s">
        <v>559</v>
      </c>
      <c r="B114" t="s">
        <v>560</v>
      </c>
      <c r="C114" t="s">
        <v>561</v>
      </c>
      <c r="D114" t="s">
        <v>562</v>
      </c>
      <c r="E114" t="s">
        <v>563</v>
      </c>
      <c r="F114" t="s">
        <v>21</v>
      </c>
      <c r="G114" t="s">
        <v>22</v>
      </c>
      <c r="H114" t="s">
        <v>23</v>
      </c>
      <c r="I114" t="s">
        <v>23</v>
      </c>
      <c r="J114" t="n">
        <v>12.0</v>
      </c>
      <c r="K114" t="n">
        <f>SUM(M114:INDEX(M114:XFD114,1,M3))</f>
        <v>0.0</v>
      </c>
      <c r="L114" s="28"/>
    </row>
    <row r="115">
      <c r="A115" t="s">
        <v>564</v>
      </c>
      <c r="B115" t="s">
        <v>565</v>
      </c>
      <c r="C115" t="s">
        <v>566</v>
      </c>
      <c r="D115" t="s">
        <v>567</v>
      </c>
      <c r="E115" t="s">
        <v>568</v>
      </c>
      <c r="F115" t="s">
        <v>21</v>
      </c>
      <c r="G115" t="s">
        <v>22</v>
      </c>
      <c r="H115" t="s">
        <v>23</v>
      </c>
      <c r="I115" t="s">
        <v>23</v>
      </c>
      <c r="J115" t="n">
        <v>12.0</v>
      </c>
      <c r="K115" t="n">
        <f>SUM(M115:INDEX(M115:XFD115,1,M3))</f>
        <v>0.0</v>
      </c>
      <c r="L115" s="28"/>
    </row>
    <row r="116">
      <c r="A116" t="s">
        <v>569</v>
      </c>
      <c r="B116" t="s">
        <v>570</v>
      </c>
      <c r="C116" t="s">
        <v>571</v>
      </c>
      <c r="D116" t="s">
        <v>572</v>
      </c>
      <c r="E116" t="s">
        <v>573</v>
      </c>
      <c r="F116" t="s">
        <v>21</v>
      </c>
      <c r="G116" t="s">
        <v>22</v>
      </c>
      <c r="H116" t="s">
        <v>23</v>
      </c>
      <c r="I116" t="s">
        <v>23</v>
      </c>
      <c r="J116" t="n">
        <v>1.0</v>
      </c>
      <c r="K116" t="n">
        <f>SUM(M116:INDEX(M116:XFD116,1,M3))</f>
        <v>0.0</v>
      </c>
      <c r="L116" s="28"/>
    </row>
    <row r="117">
      <c r="A117" t="s">
        <v>574</v>
      </c>
      <c r="B117" t="s">
        <v>575</v>
      </c>
      <c r="C117" t="s">
        <v>576</v>
      </c>
      <c r="D117" t="s">
        <v>577</v>
      </c>
      <c r="E117" t="s">
        <v>578</v>
      </c>
      <c r="F117" t="s">
        <v>21</v>
      </c>
      <c r="G117" t="s">
        <v>22</v>
      </c>
      <c r="H117" t="s">
        <v>23</v>
      </c>
      <c r="I117" t="s">
        <v>23</v>
      </c>
      <c r="J117" t="n">
        <v>1.0</v>
      </c>
      <c r="K117" t="n">
        <f>SUM(M117:INDEX(M117:XFD117,1,M3))</f>
        <v>0.0</v>
      </c>
      <c r="L117" s="28"/>
    </row>
    <row r="118">
      <c r="A118" t="s">
        <v>579</v>
      </c>
      <c r="B118" t="s">
        <v>580</v>
      </c>
      <c r="C118" t="s">
        <v>581</v>
      </c>
      <c r="D118" t="s">
        <v>582</v>
      </c>
      <c r="E118" t="s">
        <v>583</v>
      </c>
      <c r="F118" t="s">
        <v>21</v>
      </c>
      <c r="G118" t="s">
        <v>22</v>
      </c>
      <c r="H118" t="s">
        <v>23</v>
      </c>
      <c r="I118" t="s">
        <v>23</v>
      </c>
      <c r="J118" t="n">
        <v>12.0</v>
      </c>
      <c r="K118" t="n">
        <f>SUM(M118:INDEX(M118:XFD118,1,M3))</f>
        <v>0.0</v>
      </c>
      <c r="L118" s="28"/>
    </row>
    <row r="119">
      <c r="A119" t="s">
        <v>584</v>
      </c>
      <c r="B119" t="s">
        <v>585</v>
      </c>
      <c r="C119" t="s">
        <v>586</v>
      </c>
      <c r="D119" t="s">
        <v>587</v>
      </c>
      <c r="E119" t="s">
        <v>588</v>
      </c>
      <c r="F119" t="s">
        <v>21</v>
      </c>
      <c r="G119" t="s">
        <v>22</v>
      </c>
      <c r="H119" t="s">
        <v>23</v>
      </c>
      <c r="I119" t="s">
        <v>23</v>
      </c>
      <c r="J119" t="n">
        <v>12.0</v>
      </c>
      <c r="K119" t="n">
        <f>SUM(M119:INDEX(M119:XFD119,1,M3))</f>
        <v>0.0</v>
      </c>
      <c r="L119" s="28"/>
    </row>
    <row r="120">
      <c r="A120" t="s">
        <v>589</v>
      </c>
      <c r="B120" t="s">
        <v>590</v>
      </c>
      <c r="C120" t="s">
        <v>591</v>
      </c>
      <c r="D120" t="s">
        <v>592</v>
      </c>
      <c r="E120" t="s">
        <v>593</v>
      </c>
      <c r="F120" t="s">
        <v>21</v>
      </c>
      <c r="G120" t="s">
        <v>22</v>
      </c>
      <c r="H120" t="s">
        <v>23</v>
      </c>
      <c r="I120" t="s">
        <v>23</v>
      </c>
      <c r="J120" t="n">
        <v>1.0</v>
      </c>
      <c r="K120" t="n">
        <f>SUM(M120:INDEX(M120:XFD120,1,M3))</f>
        <v>0.0</v>
      </c>
      <c r="L120" s="28"/>
    </row>
    <row r="121">
      <c r="A121" t="s">
        <v>594</v>
      </c>
      <c r="B121" t="s">
        <v>595</v>
      </c>
      <c r="C121" t="s">
        <v>596</v>
      </c>
      <c r="D121" t="s">
        <v>597</v>
      </c>
      <c r="E121" t="s">
        <v>598</v>
      </c>
      <c r="F121" t="s">
        <v>21</v>
      </c>
      <c r="G121" t="s">
        <v>22</v>
      </c>
      <c r="H121" t="s">
        <v>23</v>
      </c>
      <c r="I121" t="s">
        <v>23</v>
      </c>
      <c r="J121" t="n">
        <v>1.0</v>
      </c>
      <c r="K121" t="n">
        <f>SUM(M121:INDEX(M121:XFD121,1,M3))</f>
        <v>0.0</v>
      </c>
      <c r="L121" s="28"/>
    </row>
    <row r="122">
      <c r="A122" t="s">
        <v>599</v>
      </c>
      <c r="B122" t="s">
        <v>600</v>
      </c>
      <c r="C122" t="s">
        <v>601</v>
      </c>
      <c r="D122" t="s">
        <v>602</v>
      </c>
      <c r="E122" t="s">
        <v>603</v>
      </c>
      <c r="F122" t="s">
        <v>21</v>
      </c>
      <c r="G122" t="s">
        <v>22</v>
      </c>
      <c r="H122" t="s">
        <v>23</v>
      </c>
      <c r="I122" t="s">
        <v>23</v>
      </c>
      <c r="J122" t="n">
        <v>1.0</v>
      </c>
      <c r="K122" t="n">
        <f>SUM(M122:INDEX(M122:XFD122,1,M3))</f>
        <v>0.0</v>
      </c>
      <c r="L122" s="28"/>
    </row>
    <row r="123">
      <c r="A123" t="s">
        <v>604</v>
      </c>
      <c r="B123" t="s">
        <v>605</v>
      </c>
      <c r="C123" t="s">
        <v>606</v>
      </c>
      <c r="D123" t="s">
        <v>607</v>
      </c>
      <c r="E123" t="s">
        <v>608</v>
      </c>
      <c r="F123" t="s">
        <v>21</v>
      </c>
      <c r="G123" t="s">
        <v>22</v>
      </c>
      <c r="H123" t="s">
        <v>23</v>
      </c>
      <c r="I123" t="s">
        <v>23</v>
      </c>
      <c r="J123" t="n">
        <v>1.0</v>
      </c>
      <c r="K123" t="n">
        <f>SUM(M123:INDEX(M123:XFD123,1,M3))</f>
        <v>0.0</v>
      </c>
      <c r="L123" s="28"/>
    </row>
    <row r="124">
      <c r="A124" t="s">
        <v>609</v>
      </c>
      <c r="B124" t="s">
        <v>610</v>
      </c>
      <c r="C124" t="s">
        <v>611</v>
      </c>
      <c r="D124" t="s">
        <v>612</v>
      </c>
      <c r="E124" t="s">
        <v>613</v>
      </c>
      <c r="F124" t="s">
        <v>21</v>
      </c>
      <c r="G124" t="s">
        <v>22</v>
      </c>
      <c r="H124" t="s">
        <v>23</v>
      </c>
      <c r="I124" t="s">
        <v>23</v>
      </c>
      <c r="J124" t="n">
        <v>1.0</v>
      </c>
      <c r="K124" t="n">
        <f>SUM(M124:INDEX(M124:XFD124,1,M3))</f>
        <v>0.0</v>
      </c>
      <c r="L124" s="28"/>
    </row>
    <row r="125">
      <c r="A125" t="s">
        <v>614</v>
      </c>
      <c r="B125" t="s">
        <v>615</v>
      </c>
      <c r="C125" t="s">
        <v>616</v>
      </c>
      <c r="D125" t="s">
        <v>617</v>
      </c>
      <c r="E125" t="s">
        <v>618</v>
      </c>
      <c r="F125" t="s">
        <v>21</v>
      </c>
      <c r="G125" t="s">
        <v>22</v>
      </c>
      <c r="H125" t="s">
        <v>23</v>
      </c>
      <c r="I125" t="s">
        <v>23</v>
      </c>
      <c r="J125" t="n">
        <v>7.0</v>
      </c>
      <c r="K125" t="n">
        <f>SUM(M125:INDEX(M125:XFD125,1,M3))</f>
        <v>0.0</v>
      </c>
      <c r="L125" s="28"/>
    </row>
    <row r="126">
      <c r="A126" t="s">
        <v>619</v>
      </c>
      <c r="B126" t="s">
        <v>620</v>
      </c>
      <c r="C126" t="s">
        <v>621</v>
      </c>
      <c r="D126" t="s">
        <v>622</v>
      </c>
      <c r="E126" t="s">
        <v>623</v>
      </c>
      <c r="F126" t="s">
        <v>21</v>
      </c>
      <c r="G126" t="s">
        <v>22</v>
      </c>
      <c r="H126" t="s">
        <v>23</v>
      </c>
      <c r="I126" t="s">
        <v>23</v>
      </c>
      <c r="J126" t="n">
        <v>8.0</v>
      </c>
      <c r="K126" t="n">
        <f>SUM(M126:INDEX(M126:XFD126,1,M3))</f>
        <v>0.0</v>
      </c>
      <c r="L126" s="28"/>
    </row>
    <row r="127">
      <c r="A127" t="s">
        <v>624</v>
      </c>
      <c r="B127" t="s">
        <v>625</v>
      </c>
      <c r="C127" t="s">
        <v>626</v>
      </c>
      <c r="D127" t="s">
        <v>627</v>
      </c>
      <c r="E127" t="s">
        <v>628</v>
      </c>
      <c r="F127" t="s">
        <v>21</v>
      </c>
      <c r="G127" t="s">
        <v>22</v>
      </c>
      <c r="H127" t="s">
        <v>23</v>
      </c>
      <c r="I127" t="s">
        <v>23</v>
      </c>
      <c r="J127" t="n">
        <v>2.0</v>
      </c>
      <c r="K127" t="n">
        <f>SUM(M127:INDEX(M127:XFD127,1,M3))</f>
        <v>0.0</v>
      </c>
      <c r="L127" s="28"/>
    </row>
    <row r="128">
      <c r="A128" t="s">
        <v>629</v>
      </c>
      <c r="B128" t="s">
        <v>630</v>
      </c>
      <c r="C128" t="s">
        <v>631</v>
      </c>
      <c r="D128" t="s">
        <v>632</v>
      </c>
      <c r="E128" t="s">
        <v>633</v>
      </c>
      <c r="F128" t="s">
        <v>21</v>
      </c>
      <c r="G128" t="s">
        <v>22</v>
      </c>
      <c r="H128" t="s">
        <v>23</v>
      </c>
      <c r="I128" t="s">
        <v>23</v>
      </c>
      <c r="J128" t="n">
        <v>1.0</v>
      </c>
      <c r="K128" t="n">
        <f>SUM(M128:INDEX(M128:XFD128,1,M3))</f>
        <v>0.0</v>
      </c>
      <c r="L128" s="28"/>
    </row>
    <row r="129">
      <c r="A129" t="s">
        <v>634</v>
      </c>
      <c r="B129" t="s">
        <v>635</v>
      </c>
      <c r="C129" t="s">
        <v>636</v>
      </c>
      <c r="D129" t="s">
        <v>637</v>
      </c>
      <c r="E129" t="s">
        <v>638</v>
      </c>
      <c r="F129" t="s">
        <v>21</v>
      </c>
      <c r="G129" t="s">
        <v>22</v>
      </c>
      <c r="H129" t="s">
        <v>23</v>
      </c>
      <c r="I129" t="s">
        <v>23</v>
      </c>
      <c r="J129" t="n">
        <v>2.0</v>
      </c>
      <c r="K129" t="n">
        <f>SUM(M129:INDEX(M129:XFD129,1,M3))</f>
        <v>0.0</v>
      </c>
      <c r="L129" s="28"/>
    </row>
    <row r="130">
      <c r="A130" t="s">
        <v>639</v>
      </c>
      <c r="B130" t="s">
        <v>640</v>
      </c>
      <c r="C130" t="s">
        <v>641</v>
      </c>
      <c r="D130" t="s">
        <v>642</v>
      </c>
      <c r="E130" t="s">
        <v>643</v>
      </c>
      <c r="F130" t="s">
        <v>21</v>
      </c>
      <c r="G130" t="s">
        <v>22</v>
      </c>
      <c r="H130" t="s">
        <v>23</v>
      </c>
      <c r="I130" t="s">
        <v>23</v>
      </c>
      <c r="J130" t="n">
        <v>2.0</v>
      </c>
      <c r="K130" t="n">
        <f>SUM(M130:INDEX(M130:XFD130,1,M3))</f>
        <v>0.0</v>
      </c>
      <c r="L130" s="28"/>
    </row>
    <row r="131">
      <c r="A131" t="s">
        <v>644</v>
      </c>
      <c r="B131" t="s">
        <v>645</v>
      </c>
      <c r="C131" t="s">
        <v>646</v>
      </c>
      <c r="D131" t="s">
        <v>647</v>
      </c>
      <c r="E131" t="s">
        <v>648</v>
      </c>
      <c r="F131" t="s">
        <v>21</v>
      </c>
      <c r="G131" t="s">
        <v>22</v>
      </c>
      <c r="H131" t="s">
        <v>23</v>
      </c>
      <c r="I131" t="s">
        <v>23</v>
      </c>
      <c r="J131" t="n">
        <v>2.0</v>
      </c>
      <c r="K131" t="n">
        <f>SUM(M131:INDEX(M131:XFD131,1,M3))</f>
        <v>0.0</v>
      </c>
      <c r="L131" s="28"/>
    </row>
    <row r="132">
      <c r="A132" t="s">
        <v>649</v>
      </c>
      <c r="B132" t="s">
        <v>650</v>
      </c>
      <c r="C132" t="s">
        <v>651</v>
      </c>
      <c r="D132" t="s">
        <v>652</v>
      </c>
      <c r="E132" t="s">
        <v>653</v>
      </c>
      <c r="F132" t="s">
        <v>21</v>
      </c>
      <c r="G132" t="s">
        <v>22</v>
      </c>
      <c r="H132" t="s">
        <v>23</v>
      </c>
      <c r="I132" t="s">
        <v>23</v>
      </c>
      <c r="J132" t="n">
        <v>1.0</v>
      </c>
      <c r="K132" t="n">
        <f>SUM(M132:INDEX(M132:XFD132,1,M3))</f>
        <v>0.0</v>
      </c>
      <c r="L132" s="28"/>
    </row>
    <row r="133">
      <c r="A133" t="s">
        <v>654</v>
      </c>
      <c r="B133" t="s">
        <v>655</v>
      </c>
      <c r="C133" t="s">
        <v>656</v>
      </c>
      <c r="D133" t="s">
        <v>657</v>
      </c>
      <c r="E133" t="s">
        <v>658</v>
      </c>
      <c r="F133" t="s">
        <v>21</v>
      </c>
      <c r="G133" t="s">
        <v>22</v>
      </c>
      <c r="H133" t="s">
        <v>23</v>
      </c>
      <c r="I133" t="s">
        <v>23</v>
      </c>
      <c r="J133" t="n">
        <v>1.0</v>
      </c>
      <c r="K133" t="n">
        <f>SUM(M133:INDEX(M133:XFD133,1,M3))</f>
        <v>0.0</v>
      </c>
      <c r="L133" s="28"/>
    </row>
    <row r="134">
      <c r="A134" t="s">
        <v>659</v>
      </c>
      <c r="B134" t="s">
        <v>660</v>
      </c>
      <c r="C134" t="s">
        <v>661</v>
      </c>
      <c r="D134" t="s">
        <v>662</v>
      </c>
      <c r="E134" t="s">
        <v>663</v>
      </c>
      <c r="F134" t="s">
        <v>21</v>
      </c>
      <c r="G134" t="s">
        <v>22</v>
      </c>
      <c r="H134" t="s">
        <v>23</v>
      </c>
      <c r="I134" t="s">
        <v>23</v>
      </c>
      <c r="J134" t="n">
        <v>1.0</v>
      </c>
      <c r="K134" t="n">
        <f>SUM(M134:INDEX(M134:XFD134,1,M3))</f>
        <v>0.0</v>
      </c>
      <c r="L134" s="28"/>
    </row>
    <row r="135">
      <c r="A135" t="s">
        <v>664</v>
      </c>
      <c r="B135" t="s">
        <v>665</v>
      </c>
      <c r="C135" t="s">
        <v>666</v>
      </c>
      <c r="D135" t="s">
        <v>667</v>
      </c>
      <c r="E135" t="s">
        <v>668</v>
      </c>
      <c r="F135" t="s">
        <v>21</v>
      </c>
      <c r="G135" t="s">
        <v>22</v>
      </c>
      <c r="H135" t="s">
        <v>23</v>
      </c>
      <c r="I135" t="s">
        <v>23</v>
      </c>
      <c r="J135" t="n">
        <v>11.0</v>
      </c>
      <c r="K135" t="n">
        <f>SUM(M135:INDEX(M135:XFD135,1,M3))</f>
        <v>0.0</v>
      </c>
      <c r="L135" s="28"/>
    </row>
    <row r="136">
      <c r="A136" t="s">
        <v>669</v>
      </c>
      <c r="B136" t="s">
        <v>670</v>
      </c>
      <c r="C136" t="s">
        <v>671</v>
      </c>
      <c r="D136" t="s">
        <v>672</v>
      </c>
      <c r="E136" t="s">
        <v>673</v>
      </c>
      <c r="F136" t="s">
        <v>21</v>
      </c>
      <c r="G136" t="s">
        <v>22</v>
      </c>
      <c r="H136" t="s">
        <v>23</v>
      </c>
      <c r="I136" t="s">
        <v>23</v>
      </c>
      <c r="J136" t="n">
        <v>5.0</v>
      </c>
      <c r="K136" t="n">
        <f>SUM(M136:INDEX(M136:XFD136,1,M3))</f>
        <v>0.0</v>
      </c>
      <c r="L136" s="28"/>
    </row>
    <row r="137">
      <c r="A137" t="s">
        <v>674</v>
      </c>
      <c r="B137" t="s">
        <v>675</v>
      </c>
      <c r="C137" t="s">
        <v>676</v>
      </c>
      <c r="D137" t="s">
        <v>677</v>
      </c>
      <c r="E137" t="s">
        <v>678</v>
      </c>
      <c r="F137" t="s">
        <v>21</v>
      </c>
      <c r="G137" t="s">
        <v>22</v>
      </c>
      <c r="H137" t="s">
        <v>23</v>
      </c>
      <c r="I137" t="s">
        <v>23</v>
      </c>
      <c r="J137" t="n">
        <v>5.0</v>
      </c>
      <c r="K137" t="n">
        <f>SUM(M137:INDEX(M137:XFD137,1,M3))</f>
        <v>0.0</v>
      </c>
      <c r="L137" s="28"/>
    </row>
    <row r="138">
      <c r="A138" t="s">
        <v>679</v>
      </c>
      <c r="B138" t="s">
        <v>680</v>
      </c>
      <c r="C138" t="s">
        <v>681</v>
      </c>
      <c r="D138" t="s">
        <v>682</v>
      </c>
      <c r="E138" t="s">
        <v>683</v>
      </c>
      <c r="F138" t="s">
        <v>21</v>
      </c>
      <c r="G138" t="s">
        <v>22</v>
      </c>
      <c r="H138" t="s">
        <v>23</v>
      </c>
      <c r="I138" t="s">
        <v>23</v>
      </c>
      <c r="J138" t="n">
        <v>2.0</v>
      </c>
      <c r="K138" t="n">
        <f>SUM(M138:INDEX(M138:XFD138,1,M3))</f>
        <v>0.0</v>
      </c>
      <c r="L138" s="28"/>
    </row>
    <row r="139">
      <c r="A139" t="s">
        <v>684</v>
      </c>
      <c r="B139" t="s">
        <v>685</v>
      </c>
      <c r="C139" t="s">
        <v>686</v>
      </c>
      <c r="D139" t="s">
        <v>687</v>
      </c>
      <c r="E139" t="s">
        <v>688</v>
      </c>
      <c r="F139" t="s">
        <v>21</v>
      </c>
      <c r="G139" t="s">
        <v>22</v>
      </c>
      <c r="H139" t="s">
        <v>23</v>
      </c>
      <c r="I139" t="s">
        <v>23</v>
      </c>
      <c r="J139" t="n">
        <v>7.0</v>
      </c>
      <c r="K139" t="n">
        <f>SUM(M139:INDEX(M139:XFD139,1,M3))</f>
        <v>0.0</v>
      </c>
      <c r="L139" s="28"/>
    </row>
    <row r="140">
      <c r="A140" t="s">
        <v>689</v>
      </c>
      <c r="B140" t="s">
        <v>690</v>
      </c>
      <c r="C140" t="s">
        <v>691</v>
      </c>
      <c r="D140" t="s">
        <v>692</v>
      </c>
      <c r="E140" t="s">
        <v>693</v>
      </c>
      <c r="F140" t="s">
        <v>21</v>
      </c>
      <c r="G140" t="s">
        <v>22</v>
      </c>
      <c r="H140" t="s">
        <v>23</v>
      </c>
      <c r="I140" t="s">
        <v>23</v>
      </c>
      <c r="J140" t="n">
        <v>5.0</v>
      </c>
      <c r="K140" t="n">
        <f>SUM(M140:INDEX(M140:XFD140,1,M3))</f>
        <v>0.0</v>
      </c>
      <c r="L140" s="28"/>
    </row>
    <row r="141">
      <c r="A141" t="s">
        <v>694</v>
      </c>
      <c r="B141" t="s">
        <v>695</v>
      </c>
      <c r="C141" t="s">
        <v>696</v>
      </c>
      <c r="D141" t="s">
        <v>697</v>
      </c>
      <c r="E141" t="s">
        <v>698</v>
      </c>
      <c r="F141" t="s">
        <v>21</v>
      </c>
      <c r="G141" t="s">
        <v>22</v>
      </c>
      <c r="H141" t="s">
        <v>23</v>
      </c>
      <c r="I141" t="s">
        <v>23</v>
      </c>
      <c r="J141" t="n">
        <v>1.0</v>
      </c>
      <c r="K141" t="n">
        <f>SUM(M141:INDEX(M141:XFD141,1,M3))</f>
        <v>0.0</v>
      </c>
      <c r="L141" s="28"/>
    </row>
    <row r="142">
      <c r="A142" t="s">
        <v>699</v>
      </c>
      <c r="B142" t="s">
        <v>700</v>
      </c>
      <c r="C142" t="s">
        <v>701</v>
      </c>
      <c r="D142" t="s">
        <v>702</v>
      </c>
      <c r="E142" t="s">
        <v>703</v>
      </c>
      <c r="F142" t="s">
        <v>21</v>
      </c>
      <c r="G142" t="s">
        <v>22</v>
      </c>
      <c r="H142" t="s">
        <v>23</v>
      </c>
      <c r="I142" t="s">
        <v>23</v>
      </c>
      <c r="J142" t="n">
        <v>1.0</v>
      </c>
      <c r="K142" t="n">
        <f>SUM(M142:INDEX(M142:XFD142,1,M3))</f>
        <v>0.0</v>
      </c>
      <c r="L142" s="28"/>
    </row>
    <row r="143">
      <c r="A143" t="s">
        <v>704</v>
      </c>
      <c r="B143" t="s">
        <v>705</v>
      </c>
      <c r="C143" t="s">
        <v>706</v>
      </c>
      <c r="D143" t="s">
        <v>707</v>
      </c>
      <c r="E143" t="s">
        <v>708</v>
      </c>
      <c r="F143" t="s">
        <v>21</v>
      </c>
      <c r="G143" t="s">
        <v>22</v>
      </c>
      <c r="H143" t="s">
        <v>23</v>
      </c>
      <c r="I143" t="s">
        <v>23</v>
      </c>
      <c r="J143" t="n">
        <v>1.0</v>
      </c>
      <c r="K143" t="n">
        <f>SUM(M143:INDEX(M143:XFD143,1,M3))</f>
        <v>0.0</v>
      </c>
      <c r="L143" s="28"/>
    </row>
    <row r="144">
      <c r="A144" t="s">
        <v>709</v>
      </c>
      <c r="B144" t="s">
        <v>710</v>
      </c>
      <c r="C144" t="s">
        <v>711</v>
      </c>
      <c r="D144" t="s">
        <v>712</v>
      </c>
      <c r="E144" t="s">
        <v>713</v>
      </c>
      <c r="F144" t="s">
        <v>21</v>
      </c>
      <c r="G144" t="s">
        <v>22</v>
      </c>
      <c r="H144" t="s">
        <v>23</v>
      </c>
      <c r="I144" t="s">
        <v>23</v>
      </c>
      <c r="J144" t="n">
        <v>1.0</v>
      </c>
      <c r="K144" t="n">
        <f>SUM(M144:INDEX(M144:XFD144,1,M3))</f>
        <v>0.0</v>
      </c>
      <c r="L144" s="28"/>
    </row>
    <row r="145">
      <c r="A145" t="s">
        <v>714</v>
      </c>
      <c r="B145" t="s">
        <v>715</v>
      </c>
      <c r="C145" t="s">
        <v>716</v>
      </c>
      <c r="D145" t="s">
        <v>717</v>
      </c>
      <c r="E145" t="s">
        <v>718</v>
      </c>
      <c r="F145" t="s">
        <v>21</v>
      </c>
      <c r="G145" t="s">
        <v>22</v>
      </c>
      <c r="H145" t="s">
        <v>23</v>
      </c>
      <c r="I145" t="s">
        <v>23</v>
      </c>
      <c r="J145" t="n">
        <v>1.0</v>
      </c>
      <c r="K145" t="n">
        <f>SUM(M145:INDEX(M145:XFD145,1,M3))</f>
        <v>0.0</v>
      </c>
      <c r="L145" s="28"/>
    </row>
    <row r="146">
      <c r="A146" t="s">
        <v>719</v>
      </c>
      <c r="B146" t="s">
        <v>720</v>
      </c>
      <c r="C146" t="s">
        <v>721</v>
      </c>
      <c r="D146" t="s">
        <v>722</v>
      </c>
      <c r="E146" t="s">
        <v>723</v>
      </c>
      <c r="F146" t="s">
        <v>21</v>
      </c>
      <c r="G146" t="s">
        <v>22</v>
      </c>
      <c r="H146" t="s">
        <v>23</v>
      </c>
      <c r="I146" t="s">
        <v>23</v>
      </c>
      <c r="J146" t="n">
        <v>1.0</v>
      </c>
      <c r="K146" t="n">
        <f>SUM(M146:INDEX(M146:XFD146,1,M3))</f>
        <v>0.0</v>
      </c>
      <c r="L146" s="28"/>
    </row>
    <row r="147">
      <c r="A147" t="s">
        <v>724</v>
      </c>
      <c r="B147" t="s">
        <v>725</v>
      </c>
      <c r="C147" t="s">
        <v>726</v>
      </c>
      <c r="D147" t="s">
        <v>727</v>
      </c>
      <c r="E147" t="s">
        <v>728</v>
      </c>
      <c r="F147" t="s">
        <v>21</v>
      </c>
      <c r="G147" t="s">
        <v>22</v>
      </c>
      <c r="H147" t="s">
        <v>23</v>
      </c>
      <c r="I147" t="s">
        <v>23</v>
      </c>
      <c r="J147" t="n">
        <v>1.0</v>
      </c>
      <c r="K147" t="n">
        <f>SUM(M147:INDEX(M147:XFD147,1,M3))</f>
        <v>0.0</v>
      </c>
      <c r="L147" s="28"/>
    </row>
    <row r="148">
      <c r="A148" t="s">
        <v>729</v>
      </c>
      <c r="B148" t="s">
        <v>730</v>
      </c>
      <c r="C148" t="s">
        <v>731</v>
      </c>
      <c r="D148" t="s">
        <v>732</v>
      </c>
      <c r="E148" t="s">
        <v>733</v>
      </c>
      <c r="F148" t="s">
        <v>21</v>
      </c>
      <c r="G148" t="s">
        <v>22</v>
      </c>
      <c r="H148" t="s">
        <v>23</v>
      </c>
      <c r="I148" t="s">
        <v>23</v>
      </c>
      <c r="J148" t="n">
        <v>1.0</v>
      </c>
      <c r="K148" t="n">
        <f>SUM(M148:INDEX(M148:XFD148,1,M3))</f>
        <v>0.0</v>
      </c>
      <c r="L148" s="28"/>
    </row>
    <row r="149">
      <c r="A149" t="s">
        <v>734</v>
      </c>
      <c r="B149" t="s">
        <v>735</v>
      </c>
      <c r="C149" t="s">
        <v>736</v>
      </c>
      <c r="D149" t="s">
        <v>737</v>
      </c>
      <c r="E149" t="s">
        <v>738</v>
      </c>
      <c r="F149" t="s">
        <v>21</v>
      </c>
      <c r="G149" t="s">
        <v>22</v>
      </c>
      <c r="H149" t="s">
        <v>23</v>
      </c>
      <c r="I149" t="s">
        <v>23</v>
      </c>
      <c r="J149" t="n">
        <v>1.0</v>
      </c>
      <c r="K149" t="n">
        <f>SUM(M149:INDEX(M149:XFD149,1,M3))</f>
        <v>0.0</v>
      </c>
      <c r="L149" s="28"/>
    </row>
    <row r="150">
      <c r="A150" t="s">
        <v>739</v>
      </c>
      <c r="B150" t="s">
        <v>740</v>
      </c>
      <c r="C150" t="s">
        <v>741</v>
      </c>
      <c r="D150" t="s">
        <v>742</v>
      </c>
      <c r="E150" t="s">
        <v>743</v>
      </c>
      <c r="F150" t="s">
        <v>21</v>
      </c>
      <c r="G150" t="s">
        <v>22</v>
      </c>
      <c r="H150" t="s">
        <v>23</v>
      </c>
      <c r="I150" t="s">
        <v>23</v>
      </c>
      <c r="J150" t="n">
        <v>3.0</v>
      </c>
      <c r="K150" t="n">
        <f>SUM(M150:INDEX(M150:XFD150,1,M3))</f>
        <v>0.0</v>
      </c>
      <c r="L150" s="28"/>
    </row>
    <row r="151">
      <c r="A151" t="s">
        <v>744</v>
      </c>
      <c r="B151" t="s">
        <v>745</v>
      </c>
      <c r="C151" t="s">
        <v>746</v>
      </c>
      <c r="D151" t="s">
        <v>747</v>
      </c>
      <c r="E151" t="s">
        <v>748</v>
      </c>
      <c r="F151" t="s">
        <v>21</v>
      </c>
      <c r="G151" t="s">
        <v>22</v>
      </c>
      <c r="H151" t="s">
        <v>23</v>
      </c>
      <c r="I151" t="s">
        <v>23</v>
      </c>
      <c r="J151" t="n">
        <v>8.0</v>
      </c>
      <c r="K151" t="n">
        <f>SUM(M151:INDEX(M151:XFD151,1,M3))</f>
        <v>0.0</v>
      </c>
      <c r="L151" s="28"/>
    </row>
    <row r="152" ht="8.0" customHeight="true">
      <c r="A152" s="28"/>
      <c r="B152" s="28"/>
      <c r="C152" s="28"/>
      <c r="D152" s="28"/>
      <c r="E152" s="28"/>
      <c r="F152" s="28"/>
      <c r="G152" s="28"/>
      <c r="H152" s="28"/>
      <c r="I152" s="28"/>
      <c r="J152" s="28"/>
      <c r="K152" s="28"/>
      <c r="L152" s="28"/>
      <c r="M152" s="28"/>
      <c r="N152" s="28"/>
      <c r="O152" s="28"/>
      <c r="P152" s="28"/>
      <c r="Q152" s="28"/>
      <c r="R152" s="28"/>
      <c r="S152" s="28"/>
      <c r="T152" s="28"/>
      <c r="U152" s="28"/>
      <c r="V152" s="28"/>
      <c r="W152" s="28"/>
      <c r="X152" s="28"/>
      <c r="Y152" s="28"/>
      <c r="Z152" s="28"/>
      <c r="AA152" s="28"/>
      <c r="AB152" s="28"/>
      <c r="AC152" s="28"/>
      <c r="AD152" s="28"/>
      <c r="AE152" s="28"/>
      <c r="AF152" s="28"/>
      <c r="AG152" s="28"/>
      <c r="AH152" s="28"/>
      <c r="AI152" s="28"/>
      <c r="AJ152" s="28"/>
      <c r="AK152" s="28"/>
    </row>
    <row r="153">
      <c r="A153" t="s" s="32">
        <v>749</v>
      </c>
      <c r="B153" s="33"/>
      <c r="C153" s="34"/>
      <c r="D153" s="35"/>
      <c r="E153" s="36"/>
      <c r="F153" s="37"/>
      <c r="G153" s="38"/>
      <c r="H153" s="39"/>
      <c r="I153" s="40"/>
      <c r="J153" s="41"/>
      <c r="K153" s="42"/>
      <c r="L153" s="43"/>
      <c r="M153" t="n" s="44">
        <f>IF(M3&gt;=1,"P2 - B1","")</f>
        <v>0.0</v>
      </c>
      <c r="N153" t="n" s="45">
        <f>IF(M3&gt;=2,"P2 - B2","")</f>
        <v>0.0</v>
      </c>
      <c r="O153" t="n" s="46">
        <f>IF(M3&gt;=3,"P2 - B3","")</f>
        <v>0.0</v>
      </c>
      <c r="P153" t="n" s="47">
        <f>IF(M3&gt;=4,"P2 - B4","")</f>
        <v>0.0</v>
      </c>
      <c r="Q153" t="n" s="48">
        <f>IF(M3&gt;=5,"P2 - B5","")</f>
        <v>0.0</v>
      </c>
      <c r="R153" t="n" s="49">
        <f>IF(M3&gt;=6,"P2 - B6","")</f>
        <v>0.0</v>
      </c>
      <c r="S153" t="n" s="50">
        <f>IF(M3&gt;=7,"P2 - B7","")</f>
        <v>0.0</v>
      </c>
      <c r="T153" t="n" s="51">
        <f>IF(M3&gt;=8,"P2 - B8","")</f>
        <v>0.0</v>
      </c>
      <c r="U153" t="n" s="52">
        <f>IF(M3&gt;=9,"P2 - B9","")</f>
        <v>0.0</v>
      </c>
      <c r="V153" t="n" s="53">
        <f>IF(M3&gt;=10,"P2 - B10","")</f>
        <v>0.0</v>
      </c>
      <c r="W153" t="n" s="54">
        <f>IF(M3&gt;=11,"P2 - B11","")</f>
        <v>0.0</v>
      </c>
      <c r="X153" t="n" s="55">
        <f>IF(M3&gt;=12,"P2 - B12","")</f>
        <v>0.0</v>
      </c>
      <c r="Y153" t="n" s="56">
        <f>IF(M3&gt;=13,"P2 - B13","")</f>
        <v>0.0</v>
      </c>
      <c r="Z153" t="n" s="57">
        <f>IF(M3&gt;=14,"P2 - B14","")</f>
        <v>0.0</v>
      </c>
      <c r="AA153" t="n" s="58">
        <f>IF(M3&gt;=15,"P2 - B15","")</f>
        <v>0.0</v>
      </c>
      <c r="AB153" t="n" s="59">
        <f>IF(M3&gt;=16,"P2 - B16","")</f>
        <v>0.0</v>
      </c>
      <c r="AC153" t="n" s="60">
        <f>IF(M3&gt;=17,"P2 - B17","")</f>
        <v>0.0</v>
      </c>
      <c r="AD153" t="n" s="61">
        <f>IF(M3&gt;=18,"P2 - B18","")</f>
        <v>0.0</v>
      </c>
      <c r="AE153" t="n" s="62">
        <f>IF(M3&gt;=19,"P2 - B19","")</f>
        <v>0.0</v>
      </c>
      <c r="AF153" t="n" s="63">
        <f>IF(M3&gt;=20,"P2 - B20","")</f>
        <v>0.0</v>
      </c>
      <c r="AG153" t="n" s="64">
        <f>IF(M3&gt;=21,"P2 - B21","")</f>
        <v>0.0</v>
      </c>
      <c r="AH153" t="n" s="65">
        <f>IF(M3&gt;=22,"P2 - B22","")</f>
        <v>0.0</v>
      </c>
      <c r="AI153" t="n" s="66">
        <f>IF(M3&gt;=23,"P2 - B23","")</f>
        <v>0.0</v>
      </c>
      <c r="AJ153" t="n" s="67">
        <f>IF(M3&gt;=24,"P2 - B24","")</f>
        <v>0.0</v>
      </c>
      <c r="AK153" t="n" s="68">
        <f>IF(M3&gt;=25,"P2 - B25","")</f>
        <v>0.0</v>
      </c>
    </row>
    <row r="154">
      <c r="A154" t="s" s="70">
        <v>750</v>
      </c>
      <c r="B154" s="71"/>
      <c r="C154" s="72"/>
      <c r="D154" s="73"/>
      <c r="E154" s="74"/>
      <c r="F154" s="75"/>
      <c r="G154" s="76"/>
      <c r="H154" s="77"/>
      <c r="I154" s="78"/>
      <c r="J154" s="79"/>
      <c r="K154" s="80"/>
      <c r="L154" s="81"/>
    </row>
    <row r="155">
      <c r="A155" t="s" s="83">
        <v>751</v>
      </c>
      <c r="B155" s="84"/>
      <c r="C155" s="85"/>
      <c r="D155" s="86"/>
      <c r="E155" s="87"/>
      <c r="F155" s="88"/>
      <c r="G155" s="89"/>
      <c r="H155" s="90"/>
      <c r="I155" s="91"/>
      <c r="J155" s="92"/>
      <c r="K155" s="93"/>
      <c r="L155" s="94"/>
    </row>
    <row r="156">
      <c r="A156" t="s" s="96">
        <v>752</v>
      </c>
      <c r="B156" s="97"/>
      <c r="C156" s="98"/>
      <c r="D156" s="99"/>
      <c r="E156" s="100"/>
      <c r="F156" s="101"/>
      <c r="G156" s="102"/>
      <c r="H156" s="103"/>
      <c r="I156" s="104"/>
      <c r="J156" s="105"/>
      <c r="K156" s="106"/>
      <c r="L156" s="107"/>
    </row>
    <row r="157">
      <c r="A157" t="s" s="109">
        <v>753</v>
      </c>
      <c r="B157" s="110"/>
      <c r="C157" s="111"/>
      <c r="D157" s="112"/>
      <c r="E157" s="113"/>
      <c r="F157" s="114"/>
      <c r="G157" s="115"/>
      <c r="H157" s="116"/>
      <c r="I157" s="117"/>
      <c r="J157" s="118"/>
      <c r="K157" s="119"/>
      <c r="L157" s="120"/>
    </row>
    <row r="158" ht="8.0" customHeight="true">
      <c r="A158" s="28"/>
      <c r="B158" s="28"/>
      <c r="C158" s="28"/>
      <c r="D158" s="28"/>
      <c r="E158" s="28"/>
      <c r="F158" s="28"/>
      <c r="G158" s="28"/>
      <c r="H158" s="28"/>
      <c r="I158" s="28"/>
      <c r="J158" s="28"/>
      <c r="K158" s="28"/>
      <c r="L158" s="28"/>
      <c r="M158" s="28"/>
      <c r="N158" s="28"/>
      <c r="O158" s="28"/>
      <c r="P158" s="28"/>
      <c r="Q158" s="28"/>
      <c r="R158" s="28"/>
      <c r="S158" s="28"/>
      <c r="T158" s="28"/>
      <c r="U158" s="28"/>
      <c r="V158" s="28"/>
      <c r="W158" s="28"/>
      <c r="X158" s="28"/>
      <c r="Y158" s="28"/>
      <c r="Z158" s="28"/>
      <c r="AA158" s="28"/>
      <c r="AB158" s="28"/>
      <c r="AC158" s="28"/>
      <c r="AD158" s="28"/>
      <c r="AE158" s="28"/>
      <c r="AF158" s="28"/>
      <c r="AG158" s="28"/>
      <c r="AH158" s="28"/>
      <c r="AI158" s="28"/>
      <c r="AJ158" s="28"/>
      <c r="AK158" s="28"/>
    </row>
    <row r="159"/>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152:AK152"/>
    <mergeCell ref="A153:L153"/>
    <mergeCell ref="A154:L154"/>
    <mergeCell ref="A155:L155"/>
    <mergeCell ref="A156:L156"/>
    <mergeCell ref="A157:L157"/>
    <mergeCell ref="A158:AK158"/>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conditionalFormatting sqref="K75">
    <cfRule type="expression" dxfId="69" priority="70">
      <formula>OR((J75 &lt;&gt; K75), (INT(J75) &lt;&gt; J75))</formula>
    </cfRule>
  </conditionalFormatting>
  <conditionalFormatting sqref="K76">
    <cfRule type="expression" dxfId="70" priority="71">
      <formula>OR((J76 &lt;&gt; K76), (INT(J76) &lt;&gt; J76))</formula>
    </cfRule>
  </conditionalFormatting>
  <conditionalFormatting sqref="K77">
    <cfRule type="expression" dxfId="71" priority="72">
      <formula>OR((J77 &lt;&gt; K77), (INT(J77) &lt;&gt; J77))</formula>
    </cfRule>
  </conditionalFormatting>
  <conditionalFormatting sqref="K78">
    <cfRule type="expression" dxfId="72" priority="73">
      <formula>OR((J78 &lt;&gt; K78), (INT(J78) &lt;&gt; J78))</formula>
    </cfRule>
  </conditionalFormatting>
  <conditionalFormatting sqref="K79">
    <cfRule type="expression" dxfId="73" priority="74">
      <formula>OR((J79 &lt;&gt; K79), (INT(J79) &lt;&gt; J79))</formula>
    </cfRule>
  </conditionalFormatting>
  <conditionalFormatting sqref="K80">
    <cfRule type="expression" dxfId="74" priority="75">
      <formula>OR((J80 &lt;&gt; K80), (INT(J80) &lt;&gt; J80))</formula>
    </cfRule>
  </conditionalFormatting>
  <conditionalFormatting sqref="K81">
    <cfRule type="expression" dxfId="75" priority="76">
      <formula>OR((J81 &lt;&gt; K81), (INT(J81) &lt;&gt; J81))</formula>
    </cfRule>
  </conditionalFormatting>
  <conditionalFormatting sqref="K82">
    <cfRule type="expression" dxfId="76" priority="77">
      <formula>OR((J82 &lt;&gt; K82), (INT(J82) &lt;&gt; J82))</formula>
    </cfRule>
  </conditionalFormatting>
  <conditionalFormatting sqref="K83">
    <cfRule type="expression" dxfId="77" priority="78">
      <formula>OR((J83 &lt;&gt; K83), (INT(J83) &lt;&gt; J83))</formula>
    </cfRule>
  </conditionalFormatting>
  <conditionalFormatting sqref="K84">
    <cfRule type="expression" dxfId="78" priority="79">
      <formula>OR((J84 &lt;&gt; K84), (INT(J84) &lt;&gt; J84))</formula>
    </cfRule>
  </conditionalFormatting>
  <conditionalFormatting sqref="K85">
    <cfRule type="expression" dxfId="79" priority="80">
      <formula>OR((J85 &lt;&gt; K85), (INT(J85) &lt;&gt; J85))</formula>
    </cfRule>
  </conditionalFormatting>
  <conditionalFormatting sqref="K86">
    <cfRule type="expression" dxfId="80" priority="81">
      <formula>OR((J86 &lt;&gt; K86), (INT(J86) &lt;&gt; J86))</formula>
    </cfRule>
  </conditionalFormatting>
  <conditionalFormatting sqref="K87">
    <cfRule type="expression" dxfId="81" priority="82">
      <formula>OR((J87 &lt;&gt; K87), (INT(J87) &lt;&gt; J87))</formula>
    </cfRule>
  </conditionalFormatting>
  <conditionalFormatting sqref="K88">
    <cfRule type="expression" dxfId="82" priority="83">
      <formula>OR((J88 &lt;&gt; K88), (INT(J88) &lt;&gt; J88))</formula>
    </cfRule>
  </conditionalFormatting>
  <conditionalFormatting sqref="K89">
    <cfRule type="expression" dxfId="83" priority="84">
      <formula>OR((J89 &lt;&gt; K89), (INT(J89) &lt;&gt; J89))</formula>
    </cfRule>
  </conditionalFormatting>
  <conditionalFormatting sqref="K90">
    <cfRule type="expression" dxfId="84" priority="85">
      <formula>OR((J90 &lt;&gt; K90), (INT(J90) &lt;&gt; J90))</formula>
    </cfRule>
  </conditionalFormatting>
  <conditionalFormatting sqref="K91">
    <cfRule type="expression" dxfId="85" priority="86">
      <formula>OR((J91 &lt;&gt; K91), (INT(J91) &lt;&gt; J91))</formula>
    </cfRule>
  </conditionalFormatting>
  <conditionalFormatting sqref="K92">
    <cfRule type="expression" dxfId="86" priority="87">
      <formula>OR((J92 &lt;&gt; K92), (INT(J92) &lt;&gt; J92))</formula>
    </cfRule>
  </conditionalFormatting>
  <conditionalFormatting sqref="K93">
    <cfRule type="expression" dxfId="87" priority="88">
      <formula>OR((J93 &lt;&gt; K93), (INT(J93) &lt;&gt; J93))</formula>
    </cfRule>
  </conditionalFormatting>
  <conditionalFormatting sqref="K94">
    <cfRule type="expression" dxfId="88" priority="89">
      <formula>OR((J94 &lt;&gt; K94), (INT(J94) &lt;&gt; J94))</formula>
    </cfRule>
  </conditionalFormatting>
  <conditionalFormatting sqref="K95">
    <cfRule type="expression" dxfId="89" priority="90">
      <formula>OR((J95 &lt;&gt; K95), (INT(J95) &lt;&gt; J95))</formula>
    </cfRule>
  </conditionalFormatting>
  <conditionalFormatting sqref="K96">
    <cfRule type="expression" dxfId="90" priority="91">
      <formula>OR((J96 &lt;&gt; K96), (INT(J96) &lt;&gt; J96))</formula>
    </cfRule>
  </conditionalFormatting>
  <conditionalFormatting sqref="K97">
    <cfRule type="expression" dxfId="91" priority="92">
      <formula>OR((J97 &lt;&gt; K97), (INT(J97) &lt;&gt; J97))</formula>
    </cfRule>
  </conditionalFormatting>
  <conditionalFormatting sqref="K98">
    <cfRule type="expression" dxfId="92" priority="93">
      <formula>OR((J98 &lt;&gt; K98), (INT(J98) &lt;&gt; J98))</formula>
    </cfRule>
  </conditionalFormatting>
  <conditionalFormatting sqref="K99">
    <cfRule type="expression" dxfId="93" priority="94">
      <formula>OR((J99 &lt;&gt; K99), (INT(J99) &lt;&gt; J99))</formula>
    </cfRule>
  </conditionalFormatting>
  <conditionalFormatting sqref="K100">
    <cfRule type="expression" dxfId="94" priority="95">
      <formula>OR((J100 &lt;&gt; K100), (INT(J100) &lt;&gt; J100))</formula>
    </cfRule>
  </conditionalFormatting>
  <conditionalFormatting sqref="K101">
    <cfRule type="expression" dxfId="95" priority="96">
      <formula>OR((J101 &lt;&gt; K101), (INT(J101) &lt;&gt; J101))</formula>
    </cfRule>
  </conditionalFormatting>
  <conditionalFormatting sqref="K102">
    <cfRule type="expression" dxfId="96" priority="97">
      <formula>OR((J102 &lt;&gt; K102), (INT(J102) &lt;&gt; J102))</formula>
    </cfRule>
  </conditionalFormatting>
  <conditionalFormatting sqref="K103">
    <cfRule type="expression" dxfId="97" priority="98">
      <formula>OR((J103 &lt;&gt; K103), (INT(J103) &lt;&gt; J103))</formula>
    </cfRule>
  </conditionalFormatting>
  <conditionalFormatting sqref="K104">
    <cfRule type="expression" dxfId="98" priority="99">
      <formula>OR((J104 &lt;&gt; K104), (INT(J104) &lt;&gt; J104))</formula>
    </cfRule>
  </conditionalFormatting>
  <conditionalFormatting sqref="K105">
    <cfRule type="expression" dxfId="99" priority="100">
      <formula>OR((J105 &lt;&gt; K105), (INT(J105) &lt;&gt; J105))</formula>
    </cfRule>
  </conditionalFormatting>
  <conditionalFormatting sqref="K106">
    <cfRule type="expression" dxfId="100" priority="101">
      <formula>OR((J106 &lt;&gt; K106), (INT(J106) &lt;&gt; J106))</formula>
    </cfRule>
  </conditionalFormatting>
  <conditionalFormatting sqref="K107">
    <cfRule type="expression" dxfId="101" priority="102">
      <formula>OR((J107 &lt;&gt; K107), (INT(J107) &lt;&gt; J107))</formula>
    </cfRule>
  </conditionalFormatting>
  <conditionalFormatting sqref="K108">
    <cfRule type="expression" dxfId="102" priority="103">
      <formula>OR((J108 &lt;&gt; K108), (INT(J108) &lt;&gt; J108))</formula>
    </cfRule>
  </conditionalFormatting>
  <conditionalFormatting sqref="K109">
    <cfRule type="expression" dxfId="103" priority="104">
      <formula>OR((J109 &lt;&gt; K109), (INT(J109) &lt;&gt; J109))</formula>
    </cfRule>
  </conditionalFormatting>
  <conditionalFormatting sqref="K110">
    <cfRule type="expression" dxfId="104" priority="105">
      <formula>OR((J110 &lt;&gt; K110), (INT(J110) &lt;&gt; J110))</formula>
    </cfRule>
  </conditionalFormatting>
  <conditionalFormatting sqref="K111">
    <cfRule type="expression" dxfId="105" priority="106">
      <formula>OR((J111 &lt;&gt; K111), (INT(J111) &lt;&gt; J111))</formula>
    </cfRule>
  </conditionalFormatting>
  <conditionalFormatting sqref="K112">
    <cfRule type="expression" dxfId="106" priority="107">
      <formula>OR((J112 &lt;&gt; K112), (INT(J112) &lt;&gt; J112))</formula>
    </cfRule>
  </conditionalFormatting>
  <conditionalFormatting sqref="K113">
    <cfRule type="expression" dxfId="107" priority="108">
      <formula>OR((J113 &lt;&gt; K113), (INT(J113) &lt;&gt; J113))</formula>
    </cfRule>
  </conditionalFormatting>
  <conditionalFormatting sqref="K114">
    <cfRule type="expression" dxfId="108" priority="109">
      <formula>OR((J114 &lt;&gt; K114), (INT(J114) &lt;&gt; J114))</formula>
    </cfRule>
  </conditionalFormatting>
  <conditionalFormatting sqref="K115">
    <cfRule type="expression" dxfId="109" priority="110">
      <formula>OR((J115 &lt;&gt; K115), (INT(J115) &lt;&gt; J115))</formula>
    </cfRule>
  </conditionalFormatting>
  <conditionalFormatting sqref="K116">
    <cfRule type="expression" dxfId="110" priority="111">
      <formula>OR((J116 &lt;&gt; K116), (INT(J116) &lt;&gt; J116))</formula>
    </cfRule>
  </conditionalFormatting>
  <conditionalFormatting sqref="K117">
    <cfRule type="expression" dxfId="111" priority="112">
      <formula>OR((J117 &lt;&gt; K117), (INT(J117) &lt;&gt; J117))</formula>
    </cfRule>
  </conditionalFormatting>
  <conditionalFormatting sqref="K118">
    <cfRule type="expression" dxfId="112" priority="113">
      <formula>OR((J118 &lt;&gt; K118), (INT(J118) &lt;&gt; J118))</formula>
    </cfRule>
  </conditionalFormatting>
  <conditionalFormatting sqref="K119">
    <cfRule type="expression" dxfId="113" priority="114">
      <formula>OR((J119 &lt;&gt; K119), (INT(J119) &lt;&gt; J119))</formula>
    </cfRule>
  </conditionalFormatting>
  <conditionalFormatting sqref="K120">
    <cfRule type="expression" dxfId="114" priority="115">
      <formula>OR((J120 &lt;&gt; K120), (INT(J120) &lt;&gt; J120))</formula>
    </cfRule>
  </conditionalFormatting>
  <conditionalFormatting sqref="K121">
    <cfRule type="expression" dxfId="115" priority="116">
      <formula>OR((J121 &lt;&gt; K121), (INT(J121) &lt;&gt; J121))</formula>
    </cfRule>
  </conditionalFormatting>
  <conditionalFormatting sqref="K122">
    <cfRule type="expression" dxfId="116" priority="117">
      <formula>OR((J122 &lt;&gt; K122), (INT(J122) &lt;&gt; J122))</formula>
    </cfRule>
  </conditionalFormatting>
  <conditionalFormatting sqref="K123">
    <cfRule type="expression" dxfId="117" priority="118">
      <formula>OR((J123 &lt;&gt; K123), (INT(J123) &lt;&gt; J123))</formula>
    </cfRule>
  </conditionalFormatting>
  <conditionalFormatting sqref="K124">
    <cfRule type="expression" dxfId="118" priority="119">
      <formula>OR((J124 &lt;&gt; K124), (INT(J124) &lt;&gt; J124))</formula>
    </cfRule>
  </conditionalFormatting>
  <conditionalFormatting sqref="K125">
    <cfRule type="expression" dxfId="119" priority="120">
      <formula>OR((J125 &lt;&gt; K125), (INT(J125) &lt;&gt; J125))</formula>
    </cfRule>
  </conditionalFormatting>
  <conditionalFormatting sqref="K126">
    <cfRule type="expression" dxfId="120" priority="121">
      <formula>OR((J126 &lt;&gt; K126), (INT(J126) &lt;&gt; J126))</formula>
    </cfRule>
  </conditionalFormatting>
  <conditionalFormatting sqref="K127">
    <cfRule type="expression" dxfId="121" priority="122">
      <formula>OR((J127 &lt;&gt; K127), (INT(J127) &lt;&gt; J127))</formula>
    </cfRule>
  </conditionalFormatting>
  <conditionalFormatting sqref="K128">
    <cfRule type="expression" dxfId="122" priority="123">
      <formula>OR((J128 &lt;&gt; K128), (INT(J128) &lt;&gt; J128))</formula>
    </cfRule>
  </conditionalFormatting>
  <conditionalFormatting sqref="K129">
    <cfRule type="expression" dxfId="123" priority="124">
      <formula>OR((J129 &lt;&gt; K129), (INT(J129) &lt;&gt; J129))</formula>
    </cfRule>
  </conditionalFormatting>
  <conditionalFormatting sqref="K130">
    <cfRule type="expression" dxfId="124" priority="125">
      <formula>OR((J130 &lt;&gt; K130), (INT(J130) &lt;&gt; J130))</formula>
    </cfRule>
  </conditionalFormatting>
  <conditionalFormatting sqref="K131">
    <cfRule type="expression" dxfId="125" priority="126">
      <formula>OR((J131 &lt;&gt; K131), (INT(J131) &lt;&gt; J131))</formula>
    </cfRule>
  </conditionalFormatting>
  <conditionalFormatting sqref="K132">
    <cfRule type="expression" dxfId="126" priority="127">
      <formula>OR((J132 &lt;&gt; K132), (INT(J132) &lt;&gt; J132))</formula>
    </cfRule>
  </conditionalFormatting>
  <conditionalFormatting sqref="K133">
    <cfRule type="expression" dxfId="127" priority="128">
      <formula>OR((J133 &lt;&gt; K133), (INT(J133) &lt;&gt; J133))</formula>
    </cfRule>
  </conditionalFormatting>
  <conditionalFormatting sqref="K134">
    <cfRule type="expression" dxfId="128" priority="129">
      <formula>OR((J134 &lt;&gt; K134), (INT(J134) &lt;&gt; J134))</formula>
    </cfRule>
  </conditionalFormatting>
  <conditionalFormatting sqref="K135">
    <cfRule type="expression" dxfId="129" priority="130">
      <formula>OR((J135 &lt;&gt; K135), (INT(J135) &lt;&gt; J135))</formula>
    </cfRule>
  </conditionalFormatting>
  <conditionalFormatting sqref="K136">
    <cfRule type="expression" dxfId="130" priority="131">
      <formula>OR((J136 &lt;&gt; K136), (INT(J136) &lt;&gt; J136))</formula>
    </cfRule>
  </conditionalFormatting>
  <conditionalFormatting sqref="K137">
    <cfRule type="expression" dxfId="131" priority="132">
      <formula>OR((J137 &lt;&gt; K137), (INT(J137) &lt;&gt; J137))</formula>
    </cfRule>
  </conditionalFormatting>
  <conditionalFormatting sqref="K138">
    <cfRule type="expression" dxfId="132" priority="133">
      <formula>OR((J138 &lt;&gt; K138), (INT(J138) &lt;&gt; J138))</formula>
    </cfRule>
  </conditionalFormatting>
  <conditionalFormatting sqref="K139">
    <cfRule type="expression" dxfId="133" priority="134">
      <formula>OR((J139 &lt;&gt; K139), (INT(J139) &lt;&gt; J139))</formula>
    </cfRule>
  </conditionalFormatting>
  <conditionalFormatting sqref="K140">
    <cfRule type="expression" dxfId="134" priority="135">
      <formula>OR((J140 &lt;&gt; K140), (INT(J140) &lt;&gt; J140))</formula>
    </cfRule>
  </conditionalFormatting>
  <conditionalFormatting sqref="K141">
    <cfRule type="expression" dxfId="135" priority="136">
      <formula>OR((J141 &lt;&gt; K141), (INT(J141) &lt;&gt; J141))</formula>
    </cfRule>
  </conditionalFormatting>
  <conditionalFormatting sqref="K142">
    <cfRule type="expression" dxfId="136" priority="137">
      <formula>OR((J142 &lt;&gt; K142), (INT(J142) &lt;&gt; J142))</formula>
    </cfRule>
  </conditionalFormatting>
  <conditionalFormatting sqref="K143">
    <cfRule type="expression" dxfId="137" priority="138">
      <formula>OR((J143 &lt;&gt; K143), (INT(J143) &lt;&gt; J143))</formula>
    </cfRule>
  </conditionalFormatting>
  <conditionalFormatting sqref="K144">
    <cfRule type="expression" dxfId="138" priority="139">
      <formula>OR((J144 &lt;&gt; K144), (INT(J144) &lt;&gt; J144))</formula>
    </cfRule>
  </conditionalFormatting>
  <conditionalFormatting sqref="K145">
    <cfRule type="expression" dxfId="139" priority="140">
      <formula>OR((J145 &lt;&gt; K145), (INT(J145) &lt;&gt; J145))</formula>
    </cfRule>
  </conditionalFormatting>
  <conditionalFormatting sqref="K146">
    <cfRule type="expression" dxfId="140" priority="141">
      <formula>OR((J146 &lt;&gt; K146), (INT(J146) &lt;&gt; J146))</formula>
    </cfRule>
  </conditionalFormatting>
  <conditionalFormatting sqref="K147">
    <cfRule type="expression" dxfId="141" priority="142">
      <formula>OR((J147 &lt;&gt; K147), (INT(J147) &lt;&gt; J147))</formula>
    </cfRule>
  </conditionalFormatting>
  <conditionalFormatting sqref="K148">
    <cfRule type="expression" dxfId="142" priority="143">
      <formula>OR((J148 &lt;&gt; K148), (INT(J148) &lt;&gt; J148))</formula>
    </cfRule>
  </conditionalFormatting>
  <conditionalFormatting sqref="K149">
    <cfRule type="expression" dxfId="143" priority="144">
      <formula>OR((J149 &lt;&gt; K149), (INT(J149) &lt;&gt; J149))</formula>
    </cfRule>
  </conditionalFormatting>
  <conditionalFormatting sqref="K150">
    <cfRule type="expression" dxfId="144" priority="145">
      <formula>OR((J150 &lt;&gt; K150), (INT(J150) &lt;&gt; J150))</formula>
    </cfRule>
  </conditionalFormatting>
  <conditionalFormatting sqref="K151">
    <cfRule type="expression" dxfId="145" priority="146">
      <formula>OR((J151 &lt;&gt; K151), (INT(J151) &lt;&gt; J151))</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152 N6:N152 O6:O152 P6:P152 Q6:Q152 R6:R152 S6:S152 T6:T152 U6:U152 V6:V152 W6:W152 X6:X152 Y6:Y152 Z6:Z152 AA6:AA152 AB6:AB152 AC6:AC152 AD6:AD152 AE6:AE152 AF6:AF152 AG6:AG152 AH6:AH152 AI6:AI152 AJ6:AJ152 AK6:AK152" allowBlank="true" errorStyle="stop" showErrorMessage="true" errorTitle="Validation error" error="Enter a whole number greater than or equal to 0">
      <formula1>0</formula1>
    </dataValidation>
    <dataValidation type="decimal" operator="greaterThan" sqref="M154:M157 N154:N157 O154:O157 P154:P157 Q154:Q157 R154:R157 S154:S157 T154:T157 U154:U157 V154:V157 W154:W157 X154:X157 Y154:Y157 Z154:Z157 AA154:AA157 AB154:AB157 AC154:AC157 AD154:AD157 AE154:AE157 AF154:AF157 AG154:AG157 AH154:AH157 AI154:AI157 AJ154:AJ157 AK154:AK157" allowBlank="true" errorStyle="stop" showErrorMessage="true" errorTitle="Validation error" error="Enter a number greater than 0">
      <formula1>0.0</formula1>
    </dataValidation>
  </dataValidations>
  <pageMargins bottom="0.75" footer="0.3" header="0.3" left="0.7" right="0.7" top="0.75"/>
</worksheet>
</file>

<file path=xl/worksheets/sheet2.xml><?xml version="1.0" encoding="utf-8"?>
<worksheet xmlns="http://schemas.openxmlformats.org/spreadsheetml/2006/main">
  <dimension ref="A1:A10"/>
  <sheetViews>
    <sheetView workbookViewId="0"/>
  </sheetViews>
  <sheetFormatPr defaultRowHeight="15.0"/>
  <cols>
    <col min="1" max="1" width="120.0" customWidth="true"/>
  </cols>
  <sheetData>
    <row r="1">
      <c r="A1" t="s" s="121">
        <v>754</v>
      </c>
    </row>
    <row r="2">
      <c r="A2" t="s" s="122">
        <v>755</v>
      </c>
    </row>
    <row r="3">
      <c r="A3" t="s" s="123">
        <v>756</v>
      </c>
    </row>
    <row r="4">
      <c r="A4" t="s" s="124">
        <v>757</v>
      </c>
    </row>
    <row r="5">
      <c r="A5" t="s" s="125">
        <v>758</v>
      </c>
    </row>
    <row r="6">
      <c r="A6" t="s" s="126">
        <v>759</v>
      </c>
    </row>
    <row r="7">
      <c r="A7" t="s" s="127">
        <v>760</v>
      </c>
    </row>
    <row r="8">
      <c r="A8" t="s" s="128">
        <v>761</v>
      </c>
    </row>
    <row r="9">
      <c r="A9" t="s" s="129">
        <v>762</v>
      </c>
    </row>
    <row r="10"/>
  </sheetData>
  <sheetProtection password="DFB5" sheet="true" scenarios="true" objects="true"/>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763</v>
      </c>
      <c r="B1" t="s" s="131">
        <v>764</v>
      </c>
    </row>
    <row r="2">
      <c r="A2" t="s" s="132">
        <v>765</v>
      </c>
      <c r="B2" t="s" s="133">
        <v>766</v>
      </c>
    </row>
    <row r="3">
      <c r="A3" t="s" s="134">
        <v>767</v>
      </c>
      <c r="B3" t="s" s="135">
        <v>768</v>
      </c>
    </row>
    <row r="4">
      <c r="A4" t="s" s="136">
        <v>769</v>
      </c>
      <c r="B4" t="s" s="137">
        <v>770</v>
      </c>
    </row>
    <row r="5">
      <c r="A5" t="s" s="138">
        <v>771</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2025-01-27T05:26:28Z</dcterms:created>
  <dc:creator>Apache POI</dc:creator>
</cp:coreProperties>
</file>