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Box packing information" r:id="rId3" sheetId="1"/>
    <sheet name="Instructions" r:id="rId4" sheetId="2"/>
    <sheet name="Metadata" r:id="rId5" sheetId="3"/>
  </sheets>
</workbook>
</file>

<file path=xl/sharedStrings.xml><?xml version="1.0" encoding="utf-8"?>
<sst xmlns="http://schemas.openxmlformats.org/spreadsheetml/2006/main" count="786" uniqueCount="457">
  <si>
    <t>Provide the box details for this pack group below. Please see the instructions sheet if you have questions.</t>
  </si>
  <si>
    <t>Pack group: 1</t>
  </si>
  <si>
    <t>pg4524e3f0-3019-4284-ba3b-0e77a695ed31</t>
  </si>
  <si>
    <t>Total SKUs: 83 (478 units)</t>
  </si>
  <si>
    <t>Total box count:</t>
  </si>
  <si>
    <t>SKU</t>
  </si>
  <si>
    <t xml:space="preserve">Product title </t>
  </si>
  <si>
    <t>Id</t>
  </si>
  <si>
    <t>ASIN</t>
  </si>
  <si>
    <t>FNSKU</t>
  </si>
  <si>
    <t>Condition</t>
  </si>
  <si>
    <t>Prep type</t>
  </si>
  <si>
    <t>Who preps units?</t>
  </si>
  <si>
    <t>Who labels units?</t>
  </si>
  <si>
    <t>Expected quantity</t>
  </si>
  <si>
    <t>Boxed quantity</t>
  </si>
  <si>
    <t>CA-PlnVNckLgsBlkNw-XXL</t>
  </si>
  <si>
    <t>Decrum Black Long Sleeve T-Shirts Men - Full Sleeve Henley Style Shirt | [40001016] Black LGS Vneck Plain, XXL</t>
  </si>
  <si>
    <t>pk217d79f3-3626-49c3-a428-abc2fbf2d484</t>
  </si>
  <si>
    <t>B09MRV9TVN</t>
  </si>
  <si>
    <t>X00339Q8CZ</t>
  </si>
  <si>
    <t>NewItem</t>
  </si>
  <si>
    <t>Labelling,Poly bagging</t>
  </si>
  <si>
    <t>By seller</t>
  </si>
  <si>
    <t>CA-PlnVNckLgsNavy-M</t>
  </si>
  <si>
    <t>Decrum Mens Navy Blue Long Sleeve Shirts - Full Sleeve T-Shirt Mens | [40001093] Navy Blue LGS Vneck Plain, M</t>
  </si>
  <si>
    <t>pk48186f15-1242-4990-bc4c-23abd69a44d7</t>
  </si>
  <si>
    <t>B092VSCN6W</t>
  </si>
  <si>
    <t>X002VIBVXP</t>
  </si>
  <si>
    <t>CA-PlnVNckLgsRed-L</t>
  </si>
  <si>
    <t>Decrum Red Mens Long Sleeve Tshirts - Plain Pullover Jersey Shirts | [40001024] Red LGS Vneck Plain, L</t>
  </si>
  <si>
    <t>pke5597473-c948-4eea-9343-a8c305d377e0</t>
  </si>
  <si>
    <t>B092VQWXYH</t>
  </si>
  <si>
    <t>X002VIHRUL</t>
  </si>
  <si>
    <t>CAD-Blk&amp;WhtePlnVrsty-2XL</t>
  </si>
  <si>
    <t>Decrum Mens Casual Jacket - High School Varsity Jackets for Men | [40020176] Plain Black And White, 2XL</t>
  </si>
  <si>
    <t>pk2f8f34fc-dd36-4d47-88c4-08d8d0c74fb5</t>
  </si>
  <si>
    <t>B0CVHDD31T</t>
  </si>
  <si>
    <t>X0044QTG25</t>
  </si>
  <si>
    <t>CAD-BstAntEvrBlk-M</t>
  </si>
  <si>
    <t>Decrum Black Women Graphic Auntie Tshirt - Bae Shirt Best Aunt Ever | [40021013-AG] BAE Black, M</t>
  </si>
  <si>
    <t>pk095cac20-8780-4032-a57e-72f9957ad489</t>
  </si>
  <si>
    <t>B098JT59Y2</t>
  </si>
  <si>
    <t>X002Y1N6EL</t>
  </si>
  <si>
    <t>CAD-BstAntEvrHtrPnk-2XL</t>
  </si>
  <si>
    <t>Decrum Pink Auntie Tshirts for Women - BAE Best Aunt Ever Shirts | [40021206-AG] BAE Heather Pink, 2XL</t>
  </si>
  <si>
    <t>pk2d7ef9a1-14c2-4ede-bc9c-f104169e1af8</t>
  </si>
  <si>
    <t>B0C5CX9XHT</t>
  </si>
  <si>
    <t>X003TO4S67</t>
  </si>
  <si>
    <t>CAD-BstAntEvrRed-M</t>
  </si>
  <si>
    <t>Decrum Red Women Graphic Auntie Tshirt - Bae Shirt Best Aunt Ever | [40021023-AG] BAE Red, M</t>
  </si>
  <si>
    <t>pk85108b6d-4d71-44b4-8401-6a4d867e327b</t>
  </si>
  <si>
    <t>B098JV7C5Z</t>
  </si>
  <si>
    <t>X002Y1INBH</t>
  </si>
  <si>
    <t>CAD-ComingSoonHtrPnk-S</t>
  </si>
  <si>
    <t>Decrum Heather Pink Cute Maternity Tops - Pregnant Shirts for Women | [40022202-AK] Coming Soon Heather Pink SHS, S</t>
  </si>
  <si>
    <t>pka94e4ff0-c75d-4618-812f-4820664b028f</t>
  </si>
  <si>
    <t>B0C5SYH6NW</t>
  </si>
  <si>
    <t>X003TVES3N</t>
  </si>
  <si>
    <t>CAD-GryPlainVarsityNw-2XL</t>
  </si>
  <si>
    <t>Decrum Mens Casual Jacket - High School Varsity Jackets for Men | [40020046] Plain Grey Sleeve, 2XL</t>
  </si>
  <si>
    <t>pk9d17000a-86f2-4eec-923d-5e0c7aa472bc</t>
  </si>
  <si>
    <t>B0CHFRYHJ6</t>
  </si>
  <si>
    <t>X003YH16HN</t>
  </si>
  <si>
    <t>CAD-Heart&amp;FootHtrPnkSHS-M</t>
  </si>
  <si>
    <t>Decrum Pink Maternity Shirts for Women - Robe Maternité Pregnancy Shirt | [40022203-AM] Heart &amp; Foot Heather Pink MTS, M</t>
  </si>
  <si>
    <t>pk0e8a025c-d230-4fd0-bd76-cc5d911bf548</t>
  </si>
  <si>
    <t>B0C5T112KK</t>
  </si>
  <si>
    <t>X003TVESIX</t>
  </si>
  <si>
    <t>CAD-LgsRndNckNvyBluNw-S</t>
  </si>
  <si>
    <t>Decrum Navy Blue Long Sleeve Shirts - Full Sleeve T Shirt Men | [40008092] Navy Blue LGS Plain, S</t>
  </si>
  <si>
    <t>pkc0c602ad-cf02-4e73-b816-ee02ac2a3ad3</t>
  </si>
  <si>
    <t>B0BQRKCWGH</t>
  </si>
  <si>
    <t>X003KSWOI1</t>
  </si>
  <si>
    <t>CAD-MLGSRaglanChrcl&amp;Blk-2XL</t>
  </si>
  <si>
    <t>Decrum Grey &amp; Black Soft Cotton Baseball Jersey Long Sleeve Raglan Shirt Men | [40012056] Grey&amp;Blk Rgln Men, 2XL</t>
  </si>
  <si>
    <t>pk80320015-9991-4463-a8e7-875389e0aca7</t>
  </si>
  <si>
    <t>B0D5YLSP39</t>
  </si>
  <si>
    <t>X0049JQH1F</t>
  </si>
  <si>
    <t>CAD-MLGSRaglanChrcl&amp;Blk-S</t>
  </si>
  <si>
    <t>Decrum Grey &amp; Black Soft Cotton Jersey Full Sleeve Raglan Shirts for Men | [40012052] Grey&amp;Blk Rgln Men, S</t>
  </si>
  <si>
    <t>pkd6d51169-57a1-4c81-a6de-de899e91f1fe</t>
  </si>
  <si>
    <t>B0D5YLGG3D</t>
  </si>
  <si>
    <t>X0049JQTJF</t>
  </si>
  <si>
    <t>CAD-MLGSRaglanChrcl&amp;BlkNw-L</t>
  </si>
  <si>
    <t>Decrum Grey and Black Soft Jersey Full Sleeve Raglan Shirts for Men | [40012054] Grey&amp;Blk Rgln Men, L</t>
  </si>
  <si>
    <t>pk926e8699-a1cd-413f-a754-1e2ac2da6b20</t>
  </si>
  <si>
    <t>B0D87CVMHD</t>
  </si>
  <si>
    <t>X004ARM5D5</t>
  </si>
  <si>
    <t>CAD-MLgsStrpBseblRglnChrGry-M</t>
  </si>
  <si>
    <t>Decrum Charcoal Grey and Black Raglan Shirt Men - Soft Sports Jersey Long Sleeve Baseball Shirts for Men | [40042053] Grey &amp; Black Striped Raglan, M</t>
  </si>
  <si>
    <t>pkcf494ddf-ceaa-47ba-872c-7732192885d2</t>
  </si>
  <si>
    <t>B0CVN6YCG8</t>
  </si>
  <si>
    <t>X00489CN3H</t>
  </si>
  <si>
    <t>CAD-MLgsStrpBseblRglnHtrGry-L</t>
  </si>
  <si>
    <t>Decrum Heather Grey and Charcoal Raglan Shirt Men - Soft Sports Jersey Long Sleeve Baseball Shirts for Men | [40042044] Grey &amp; Charcoal Striped Raglan, L</t>
  </si>
  <si>
    <t>pk10323379-5443-48ef-80e9-e477a8321542</t>
  </si>
  <si>
    <t>B0CVN629B1</t>
  </si>
  <si>
    <t>X00489GWTN</t>
  </si>
  <si>
    <t>CAD-MLgsStrpBseblRglnHtrGry-M</t>
  </si>
  <si>
    <t>Decrum Heather Grey and Charcoal Raglan Shirt Men - Soft Sports Jersey Long Sleeve Baseball Shirts for Men | [40042043] Grey &amp; Charcoal Striped Raglan, M</t>
  </si>
  <si>
    <t>pka1016a68-8328-448f-8c01-70fa72e76e59</t>
  </si>
  <si>
    <t>B0CVN488JW</t>
  </si>
  <si>
    <t>X00489CN5F</t>
  </si>
  <si>
    <t>CAD-MLgsStrpBseblRglnHtrGry-XL</t>
  </si>
  <si>
    <t>Decrum Heather Grey and Charcoal Raglan Shirt Men - Soft Sports Jersey Mens Long Sleeve T Shirts | [40042045] Grey &amp; Charcoal Striped Raglan, XL</t>
  </si>
  <si>
    <t>pkeb9790d0-31fb-43b1-af22-c86b049267c5</t>
  </si>
  <si>
    <t>B0CVN5WG13</t>
  </si>
  <si>
    <t>X00489GWS9</t>
  </si>
  <si>
    <t>CAD-MLgsStrpBseblRglnMaron-L</t>
  </si>
  <si>
    <t>Decrum Maroon and Black Raglan Shirt Men - Soft Sports Jersey Long Sleeve Baseball Shirts for Men | [40042064] Maroon &amp; Black Striped Raglan, L</t>
  </si>
  <si>
    <t>pk90a348c1-f5d1-414c-9ca7-02a355e79845</t>
  </si>
  <si>
    <t>B0CVN4NTF2</t>
  </si>
  <si>
    <t>X00489CN69</t>
  </si>
  <si>
    <t>CAD-MLgsStrpBseblRglnMaron-M</t>
  </si>
  <si>
    <t>Decrum Maroon and Black Raglan Shirt Men - Soft Sports Jersey Long Sleeve Baseball Shirts for Men | [40042063] Maroon &amp; Black Striped Raglan, M</t>
  </si>
  <si>
    <t>pk34857374-daec-4c06-bb26-e7dd3a8afef8</t>
  </si>
  <si>
    <t>B0CVN4996L</t>
  </si>
  <si>
    <t>X00489CN7N</t>
  </si>
  <si>
    <t>CAD-MLgsStrpBseblRglnMaron-XL</t>
  </si>
  <si>
    <t>Decrum Maroon and Black Raglan Shirt Men - Soft Sports Jersey Mens Long Sleeve T Shirts | [40042065] Maroon &amp; Black Striped Raglan, XL</t>
  </si>
  <si>
    <t>pk85bf8efc-17b2-4b33-96a5-d0e50179d9b7</t>
  </si>
  <si>
    <t>B0CVN629B2</t>
  </si>
  <si>
    <t>X00489ATVP</t>
  </si>
  <si>
    <t>CAD-MLgsStrpBseblRglnRed-2XL</t>
  </si>
  <si>
    <t>Decrum Red and Black Raglan Shirt Men - Soft Sports Jersey Long Sleeve Baseball Shirts for Men | [40042026] Red &amp; Black Striped Raglan, 2XL</t>
  </si>
  <si>
    <t>pkad2e918d-b48f-4439-aec7-15fa610e2b01</t>
  </si>
  <si>
    <t>B0CVN4K9S5</t>
  </si>
  <si>
    <t>X00489GWT3</t>
  </si>
  <si>
    <t>CAD-MLgsStrpBseblRglnRed-L</t>
  </si>
  <si>
    <t>Decrum Red and Black Raglan Shirt Men - Soft Sports Jersey Long Sleeve Baseball Shirts for Men | [40042024] Red &amp; Black Striped Raglan, L</t>
  </si>
  <si>
    <t>pk37981502-2363-48f6-be25-d9d6ac88b2d6</t>
  </si>
  <si>
    <t>B0CVN5YG3N</t>
  </si>
  <si>
    <t>X00489ATYH</t>
  </si>
  <si>
    <t>CAD-MLgsTwStpdRngBlkGry-2XL</t>
  </si>
  <si>
    <t>Decrum Black and Grey Mens Long Sleeve Shirts - Fashion Ringer Tshirt Black Long Sleeves Shirt Men | [40044016] 2 Stripes Black and Grey, 2XL</t>
  </si>
  <si>
    <t>pkc6b343eb-63b9-426e-ae22-a402fd6d5f50</t>
  </si>
  <si>
    <t>B0CV5NT42W</t>
  </si>
  <si>
    <t>X0044M8RXX</t>
  </si>
  <si>
    <t>CAD-MLgsTwStpdRngBlkGry-L</t>
  </si>
  <si>
    <t>Decrum Black and Grey Long Sleeve T Shirt - Ringer Tee Men | [40044014] 2 Stripes Black and Grey, L</t>
  </si>
  <si>
    <t>pk4afc0787-fdbc-4c6e-b2b7-48a5fa9b7268</t>
  </si>
  <si>
    <t>B0CV5S6N95</t>
  </si>
  <si>
    <t>X0044M8RPL</t>
  </si>
  <si>
    <t>CAD-MLgsTwStpdRngBlkGry-M</t>
  </si>
  <si>
    <t>Decrum Black and Grey Mens Long Sleeve Shirts - Ringer Tees | [40044013] 2 Stripes Black and Grey, M</t>
  </si>
  <si>
    <t>pk634f5325-e5f8-4c74-871e-9bbb9eeff891</t>
  </si>
  <si>
    <t>B0CV5PR2CW</t>
  </si>
  <si>
    <t>X0044MC7GL</t>
  </si>
  <si>
    <t>CAD-MLgsTwStpdRngBlkGry-XL</t>
  </si>
  <si>
    <t>Decrum Black and Grey Mens Long Sleeve Shirt - Full Sleeve T-Shirts Men | [40044015] 2 Stripes Black and Grey, XL</t>
  </si>
  <si>
    <t>pk96acabae-33c7-41ee-9cd0-d2d9ff4fd17d</t>
  </si>
  <si>
    <t>B0CV5P761T</t>
  </si>
  <si>
    <t>X0044MC685</t>
  </si>
  <si>
    <t>CAD-MLgsTwStpdRngChrclBlk-L</t>
  </si>
  <si>
    <t>Decrum Grey and Black Long Sleeve T Shirt Men - Charcoal Full Sleeve Ringer Tee | [40044054] 2 Stripes Charcoal and Black, L</t>
  </si>
  <si>
    <t>pkc1ba58e1-575d-4d44-aac4-e9b40fbda280</t>
  </si>
  <si>
    <t>B0CV5PX9R8</t>
  </si>
  <si>
    <t>X0044M8T0J</t>
  </si>
  <si>
    <t>CAD-MLgsTwStpdRngChrclBlk-M</t>
  </si>
  <si>
    <t>Decrum Charcoal and Black Long Sleeve Grey Shirt - Cotton Full Sleeve Shirts for Men | [40044053] 2 Stripes Charcoal and Black, M</t>
  </si>
  <si>
    <t>pkef8e050d-a2fe-4724-ac43-c60bf81d3140</t>
  </si>
  <si>
    <t>B0CV5RQCL4</t>
  </si>
  <si>
    <t>X0044M4Q8N</t>
  </si>
  <si>
    <t>CAD-MLgsTwStpdRngHtrGryBlk-2XL</t>
  </si>
  <si>
    <t>Decrum Grey Long Sleeve Shirts Casual Summer Ringer Tshirt | [40044046] 2 Stripes Heather Grey and Black, 2XL</t>
  </si>
  <si>
    <t>pk3d9ec28b-0edc-4472-90e1-1af8593120c0</t>
  </si>
  <si>
    <t>B0CV5QHXBT</t>
  </si>
  <si>
    <t>X0044M9291</t>
  </si>
  <si>
    <t>CAD-MLgsTwStpdRngHtrGryBlk-L</t>
  </si>
  <si>
    <t>Decrum Grey Mens Long Sleeve Tshirts - Grey Ringer Tee | [40044044] 2 Stripes Heather Grey and Black, L</t>
  </si>
  <si>
    <t>pk44665fe7-3fe4-4a3d-91cb-25ff770c2888</t>
  </si>
  <si>
    <t>B0CV5PF4ND</t>
  </si>
  <si>
    <t>X0044M5ZGZ</t>
  </si>
  <si>
    <t>CAD-MLgsTwStpdRngHtrGryBlk-XL</t>
  </si>
  <si>
    <t>Decrum Grey Long Sleeve T Shirt Men - Long Sleeve Tee Shirts for Men | [40044045] 2 Stripes Heather Grey and Black, XL</t>
  </si>
  <si>
    <t>pka16d0bf8-95d8-4b55-a2e7-c43617495e3d</t>
  </si>
  <si>
    <t>B0CV5R38B6</t>
  </si>
  <si>
    <t>X0044MC62B</t>
  </si>
  <si>
    <t>CAD-MLgsTwStpdRngMaronBlk-M</t>
  </si>
  <si>
    <t>Decrum Maroon and Black Mens Long Sleeve T Shirts - Casual Maroon T- Shirt | [40044063] 2 Stripes Maroon and Black, M</t>
  </si>
  <si>
    <t>pke91a3641-2070-4997-add4-332a3dd2dec2</t>
  </si>
  <si>
    <t>B0CV5PRL8M</t>
  </si>
  <si>
    <t>X0044M91SN</t>
  </si>
  <si>
    <t>CAD-MLgsTwStpdRngWiteBlk-XL</t>
  </si>
  <si>
    <t>Decrum White and Black Full Sleeve T-Shirts Men - Ringer Tees | [40044175] 2 Stripes White and Black, XL</t>
  </si>
  <si>
    <t>pkb9352d1c-a5e6-4ea1-8cb2-6f5a96cdec27</t>
  </si>
  <si>
    <t>B0CV5Q141X</t>
  </si>
  <si>
    <t>X0044LTGDJ</t>
  </si>
  <si>
    <t>CAD-MRaglanLGSRedNw-L</t>
  </si>
  <si>
    <t>Decrum Red &amp; Black Soft Cotton Jersey Full Sleeve Raglan Mens Tshirts | [40012024] Red&amp;Blk Rgln Men, L</t>
  </si>
  <si>
    <t>pk82377306-2348-4385-bece-e5e5ee41a547</t>
  </si>
  <si>
    <t>B0CT5LJPF5</t>
  </si>
  <si>
    <t>X00442S715</t>
  </si>
  <si>
    <t>CAD-MRaglanLGSRedNw-S</t>
  </si>
  <si>
    <t>Decrum Red &amp; Black Soft Cotton Baseball Tee Long Sleeve Raglan Shirt Men | [40012022] Red&amp;Blk Rgln Men, S</t>
  </si>
  <si>
    <t>pk2e671653-b828-4316-b50e-d1ac8d0b3fb6</t>
  </si>
  <si>
    <t>B0CT5KZ54X</t>
  </si>
  <si>
    <t>X00441WU1J</t>
  </si>
  <si>
    <t>CAD-MYlw&amp;RylBluPlnVrsty-XL</t>
  </si>
  <si>
    <t>Decrum Mens Letterman Jackets - Trendy Varsity Fleece Jacket Men | [40040085] Plain Yellow Sleeves, XL</t>
  </si>
  <si>
    <t>pk36d819ae-c568-4dd3-845d-f288ca0c1db0</t>
  </si>
  <si>
    <t>B0DNW8V9J6</t>
  </si>
  <si>
    <t>X004H61KSF</t>
  </si>
  <si>
    <t>CAD-MnsPlnHodVrstyBlk&amp;Gry-2XL</t>
  </si>
  <si>
    <t>Black And Grey Hooded Varsity Jacket Men - High School Bomber Style Baseball Jackets for Men | [40071046] Plain Grey Sleeve, 2XL</t>
  </si>
  <si>
    <t>pkc326516c-0cbc-4d49-8026-2052089afa60</t>
  </si>
  <si>
    <t>B0CVL46SSJ</t>
  </si>
  <si>
    <t>X0045PO837</t>
  </si>
  <si>
    <t>CAD-MnsPlnHodVrstyBlk&amp;Gry-L</t>
  </si>
  <si>
    <t>Black And Grey Hooded Varsity Jacket Men - Baseball Bomber Jacket With Hood | [40071044] Plain Grey Sleeve, L</t>
  </si>
  <si>
    <t>pk12ba5945-a94e-4139-9012-ffbec104b5fb</t>
  </si>
  <si>
    <t>B0CVL3JQTW</t>
  </si>
  <si>
    <t>X0045PM47T</t>
  </si>
  <si>
    <t>CAD-MnsPlnHodVrstyBlk&amp;Gry-M</t>
  </si>
  <si>
    <t>Black And Grey Hooded Varsity Jacket Men - High School Bomber Style Hooded Mens Jackets | [40071043] Plain Grey Sleeve, M</t>
  </si>
  <si>
    <t>pkce0fdc3a-e090-4840-8139-43700d3dab64</t>
  </si>
  <si>
    <t>B0CVL1ZHZV</t>
  </si>
  <si>
    <t>X0045PM479</t>
  </si>
  <si>
    <t>CAD-MnsPlnHodVrstyBlk&amp;Gry-XL</t>
  </si>
  <si>
    <t>Black And Grey Hooded Varsity Jacket Men - Casual Jackets For Men With Hood | [40071045] Plain Grey Sleeve, XL</t>
  </si>
  <si>
    <t>pk2e856148-29ca-40e4-ae85-0996039a9722</t>
  </si>
  <si>
    <t>B0CVL6TFFC</t>
  </si>
  <si>
    <t>X0045PM46Z</t>
  </si>
  <si>
    <t>CAD-MnsPlnHodVrstyBlk&amp;Yelw-2XL</t>
  </si>
  <si>
    <t>Black And Yellow Hooded Varsity Jacket Men - High School Bomber Style Baseball Jackets for Men | [40071086] Plain Yellow Sleeve, 2XL</t>
  </si>
  <si>
    <t>pka9875e5b-94d8-48d2-bcdb-04dec4ea3451</t>
  </si>
  <si>
    <t>B0CVL5WHHK</t>
  </si>
  <si>
    <t>X0045PFAKR</t>
  </si>
  <si>
    <t>CAD-MnsPlnHodVrstyBlk&amp;Yelw-M</t>
  </si>
  <si>
    <t>Black And Yellow Hooded Varsity Jacket Men - High School Bomber Style Hooded Mens Jackets | [40071083] Plain Yellow Sleeve, M</t>
  </si>
  <si>
    <t>pk9986ddfb-9d14-4014-a629-81bd15af1e34</t>
  </si>
  <si>
    <t>B0CVKZ89WL</t>
  </si>
  <si>
    <t>X0045PM46P</t>
  </si>
  <si>
    <t>CAD-MnsPlnHodVrstyBlk&amp;Yelw-S</t>
  </si>
  <si>
    <t>Black And Yellow Hooded Varsity Jacket Men - High School Bomber Jacket Men With Hood | [40071082] Plain Yellow Sleeve, S</t>
  </si>
  <si>
    <t>pka81e98d4-1fab-4ef7-9973-f2d8847a8e2a</t>
  </si>
  <si>
    <t>B0CVKZ4SS5</t>
  </si>
  <si>
    <t>X0045PPALV</t>
  </si>
  <si>
    <t>CAD-MnsPlnHodVrstyBlk&amp;Yelw-XL</t>
  </si>
  <si>
    <t>Black And Yellow Hooded Varsity Jacket Men - Casual Jackets For Men With Hood | [40071085] Plain Yellow Sleeve, XL</t>
  </si>
  <si>
    <t>pka3d90689-7769-414c-b1b1-1a0f82a4ec07</t>
  </si>
  <si>
    <t>B0CVLD1NBH</t>
  </si>
  <si>
    <t>X0045PPAMF</t>
  </si>
  <si>
    <t>CAD-MnsRglnMrn&amp;ChrLGS-L</t>
  </si>
  <si>
    <t>Decrum Raglan Shirt Men - Soft Sports Jersey Mens Long Sleeve T Shirts | [40059064] Maroon &amp; Charcoal Rgln Men, L</t>
  </si>
  <si>
    <t>pk36628355-5696-47ad-ac8e-0a3b7d6ebe86</t>
  </si>
  <si>
    <t>B0C1SRCCTC</t>
  </si>
  <si>
    <t>X003TX178Z</t>
  </si>
  <si>
    <t>CAD-MomsFavMnsBlk-M</t>
  </si>
  <si>
    <t>Decrum Man Black Funny T Shirts for Men - Graphic Tees for Men | [40007013-AO] Mom Favrite Mens Black, M</t>
  </si>
  <si>
    <t>pkbce6ae29-ef1f-415d-81c7-afc0c144fae5</t>
  </si>
  <si>
    <t>B0996679CZ</t>
  </si>
  <si>
    <t>X002YDZ2PZ</t>
  </si>
  <si>
    <t>CAD-MomsFavRed-M</t>
  </si>
  <si>
    <t>Decrum Red Funny Graphic Tees for Women - Graphic Tops Women | [40021023-AO] Mom Favrite Red, M</t>
  </si>
  <si>
    <t>pkd9931939-36db-40d4-897a-12c009d6ae6f</t>
  </si>
  <si>
    <t>B098J7B8YD</t>
  </si>
  <si>
    <t>X002Y1A9IH</t>
  </si>
  <si>
    <t>CAD-PlnVNckLgsBlk-3XL</t>
  </si>
  <si>
    <t>Decrum Black Mens Long Sleeve V-Neck T-Shirt Adult | [40001017] Black LGS Vneck Plain, 3XL</t>
  </si>
  <si>
    <t>pk62142c84-2c20-4c4b-9f7c-5df7c80bf7aa</t>
  </si>
  <si>
    <t>B0C16YPZZP</t>
  </si>
  <si>
    <t>X003RVX629</t>
  </si>
  <si>
    <t>CAD-PlnVNckLgsMltGren-2XL</t>
  </si>
  <si>
    <t>Decrum Mens Green Long Sleeve Shirt - Mens Long Sleeve V Neck T Shirts | [40001166] Military Green LGS Vneck Plain, 2XL</t>
  </si>
  <si>
    <t>pkc935ce92-a64b-42b9-aebf-6b7d23ea0968</t>
  </si>
  <si>
    <t>B0C5HNFR8W</t>
  </si>
  <si>
    <t>X003TQ4D7J</t>
  </si>
  <si>
    <t>CAD-PlnVNckLgsMltGren-XL</t>
  </si>
  <si>
    <t>Decrum Green Long Sleeve V Neck T Shirt Men - Long Sleeve Tee Shirts for Men | [40001165] Military Green LGS Vneck Plain, XL</t>
  </si>
  <si>
    <t>pk28707f17-818a-460f-a92a-65991dc63824</t>
  </si>
  <si>
    <t>B0C5HXDGFR</t>
  </si>
  <si>
    <t>X003TQ7RKJ</t>
  </si>
  <si>
    <t>CAD-PlnVNckLgsRed-3XL</t>
  </si>
  <si>
    <t>Decrum Red Mens Long Sleeve V Neck T Shirt - V Neck Tshirts Men | [40001027] Vneck LGS, 3XL</t>
  </si>
  <si>
    <t>pk439f4a1f-fc94-4434-b76d-2e444881d048</t>
  </si>
  <si>
    <t>B0C16ZH38R</t>
  </si>
  <si>
    <t>X003RW03J7</t>
  </si>
  <si>
    <t>CAD-RBlu&amp;WhtePlnVrsty-M</t>
  </si>
  <si>
    <t>Decrum Mens Bomber Jackets - Casual Varsity Jacket Men | [40040173] Plain Royal Blue And White, M</t>
  </si>
  <si>
    <t>pk29fc4fb7-1f7a-4606-8dee-0ad1859052c2</t>
  </si>
  <si>
    <t>B0CVGR33T6</t>
  </si>
  <si>
    <t>X0044QHWN5</t>
  </si>
  <si>
    <t>CAD-RaglanLGSMilng-M</t>
  </si>
  <si>
    <t>Decrum Grey &amp; Black Soft Cotton Baseball Shirt Jersey Men Raglan Tee | [40012073] Milage Rgln Men, M</t>
  </si>
  <si>
    <t>pk9c6ada33-7725-400a-91da-f91e25fef576</t>
  </si>
  <si>
    <t>B098F9RZFN</t>
  </si>
  <si>
    <t>X002Y0L1UX</t>
  </si>
  <si>
    <t>CAD-RaglanLGSRed-M</t>
  </si>
  <si>
    <t>Decrum Red &amp; Black Soft Cotton Baseball Tee Long Sleeve Raglan Shirt Men | [40012023] Red&amp;Blk Rgln Men, M</t>
  </si>
  <si>
    <t>pke0d81f45-9f63-496d-8fab-0ab486d03e74</t>
  </si>
  <si>
    <t>B08WCPX6R4</t>
  </si>
  <si>
    <t>X002Y0L1WL</t>
  </si>
  <si>
    <t>CAD-RaglnLGSMaron&amp;Blk-M</t>
  </si>
  <si>
    <t>Decrum Maroon and Black Soft Cotton Baseball Jersey Long Sleeve Raglan Shirt Men | [40012063] Maroon &amp; Black Rgln, M</t>
  </si>
  <si>
    <t>pk8c58b3fa-7920-4a77-8f8f-d79066677e4c</t>
  </si>
  <si>
    <t>B0BSFM5KCD</t>
  </si>
  <si>
    <t>X003MJHL5T</t>
  </si>
  <si>
    <t>CAD-RaglnLGSMiltGren&amp;BlkNw-M</t>
  </si>
  <si>
    <t>Decrum Military Green and Black Baseball Jersey Men - Raglan Long Sleeve Tshirt Mens | [40012163] Milt Green &amp; Black Rgln Men, M</t>
  </si>
  <si>
    <t>pke0871d2a-efec-49ab-9777-b66d6748a6bd</t>
  </si>
  <si>
    <t>B0CYGRXVHD</t>
  </si>
  <si>
    <t>X00467E8NJ</t>
  </si>
  <si>
    <t>CAD-WBsblRglnHtrQtrStrpNw-XL</t>
  </si>
  <si>
    <t>Decrum Gray and Blue Soft Cotton Jersey 3/4 Sleeve Raglan Striped Shirts for Womens | [40041045] Heather Gray &amp; Navy Striped Rgln, XL</t>
  </si>
  <si>
    <t>pk8aa8057c-3e88-4c03-bd65-f611df0e8924</t>
  </si>
  <si>
    <t>B0CXY2K3ZY</t>
  </si>
  <si>
    <t>X0045Y72YZ</t>
  </si>
  <si>
    <t>CAD-WBseblRglnBlackQtr-Strp-2XL</t>
  </si>
  <si>
    <t>Decrum Heather Grey and Black Soft Cotton Striped Jersey 3/4 Sleeve Raglan Shirt Women Basebal Te | [40124016] Heather Grey &amp; Black Rgln, 2XL</t>
  </si>
  <si>
    <t>pk0a9c8910-e629-4d02-90a1-9921514bce16</t>
  </si>
  <si>
    <t>B0C5DBLMTZ</t>
  </si>
  <si>
    <t>X003TONBQP</t>
  </si>
  <si>
    <t>CAD-WBseblRglnBlackQtr-Strp-S</t>
  </si>
  <si>
    <t>Decrum Heather Gray and Black Soft Cotton Jersey 3/4 Sleeve Raglan Striped Shirts for Women | [40124012] Heather Grey &amp; Black Rgln, S</t>
  </si>
  <si>
    <t>pk69c62d50-7667-4b9d-a309-01e89db6ab72</t>
  </si>
  <si>
    <t>B0C5DHZK21</t>
  </si>
  <si>
    <t>X003TOR8G9</t>
  </si>
  <si>
    <t>CAD-WBseblRglnBlackQtr-StrpNw-XL</t>
  </si>
  <si>
    <t>Decrum Gray and Black Soft Cotton Jersey 3/4 Sleeve Raglan Striped Shirts for Women | [40124015] Heather Grey &amp; Black Rgln, XL</t>
  </si>
  <si>
    <t>pkc1feb711-d23c-4288-8c8e-105c8c573d0c</t>
  </si>
  <si>
    <t>B0CTMVDQJM</t>
  </si>
  <si>
    <t>X0044CJMP5</t>
  </si>
  <si>
    <t>CAD-WBseblRglnChrclQtr-Strp-L</t>
  </si>
  <si>
    <t>Decrum Soft Cotton Baseball Black and Grey Baseball Tee Striped Jersey 3/4 Sleeve Raglan Shirt Women | [40041054] Charcoal Grey &amp; Black Striped Rgln, L</t>
  </si>
  <si>
    <t>pkd5f731f8-58a9-4c05-baa8-8cd6e7f66ecc</t>
  </si>
  <si>
    <t>B0C5DFG64D</t>
  </si>
  <si>
    <t>X003TOYZT7</t>
  </si>
  <si>
    <t>CAD-WHetrGryRglnQtrSlv-2XL</t>
  </si>
  <si>
    <t>Decrum Grey and Black Soft Cotton Baseball Shirts Jersey Womens Raglan 3/4 Sleeve | [40003046] Heather Gray &amp; Black Raglan, 2XL</t>
  </si>
  <si>
    <t>pkef006a5e-1527-4bc3-b7b3-1b717ed12926</t>
  </si>
  <si>
    <t>B0C5DFLXBC</t>
  </si>
  <si>
    <t>X003TOW8P5</t>
  </si>
  <si>
    <t>CAD-WNvyRibPolo-S</t>
  </si>
  <si>
    <t>Decrum DISC Navy Blue Polo Shirt Women - Womens Golf Shirt | [40109092] Navy, S</t>
  </si>
  <si>
    <t>pk217dac4b-b11d-4a9b-acbf-556b090e6624</t>
  </si>
  <si>
    <t>B0BVWBDJ9J</t>
  </si>
  <si>
    <t>X003TSP2NV</t>
  </si>
  <si>
    <t>CAD-WPlnVrstyMaron&amp;Whte-S</t>
  </si>
  <si>
    <t>Maroon And White Women Letterman Jacket | [40057172] Plain White Sleeve, S</t>
  </si>
  <si>
    <t>pkb6875ca7-7a37-461f-b101-5eaa84cb359c</t>
  </si>
  <si>
    <t>B0B5GXK3CB</t>
  </si>
  <si>
    <t>X003QVERCN</t>
  </si>
  <si>
    <t>CAD-WPlnVrstyPink&amp;Whte-L</t>
  </si>
  <si>
    <t>Decrum Pink Varsity Jacket Women - Baseball Jacket Womens | [40118174] Pink &amp; White, L</t>
  </si>
  <si>
    <t>pk49b2938f-b498-4b25-9ae2-f31bf97d1f2e</t>
  </si>
  <si>
    <t>B0CSPJ59SN</t>
  </si>
  <si>
    <t>X0043UHSLD</t>
  </si>
  <si>
    <t>CAD-WPlnVrstyPink&amp;Whte-M</t>
  </si>
  <si>
    <t>Decrum Womens Varsity Jacket Pink Base - Baseball Jacket Women | [40118173] Pink &amp; White, M</t>
  </si>
  <si>
    <t>pk50a16cbd-a859-479d-abeb-50e7ce18ff01</t>
  </si>
  <si>
    <t>B0CSPHW53C</t>
  </si>
  <si>
    <t>X0043U2A5R</t>
  </si>
  <si>
    <t>CAD-WPlnVrstyPink&amp;Whte-S</t>
  </si>
  <si>
    <t>Decrum Womens Varsity Jacket Pink Base - Letterman Jacket Women | [40118172] Pink &amp; White, S</t>
  </si>
  <si>
    <t>pk6b142fe6-3472-40a6-87e1-788a45665b69</t>
  </si>
  <si>
    <t>B0CSP9NCFR</t>
  </si>
  <si>
    <t>X0043U298Z</t>
  </si>
  <si>
    <t>CAD-WPlnVrstyPrpl&amp;Whte-S</t>
  </si>
  <si>
    <t>Womans Purple And White Varsity Letterman Womens - Letterman Style Jacket | [40117172] Plain White Sleeves, S</t>
  </si>
  <si>
    <t>pk6ee8ffd5-3a4d-402e-bb8b-01013639946d</t>
  </si>
  <si>
    <t>B0C6DRN4XK</t>
  </si>
  <si>
    <t>X003U40QIF</t>
  </si>
  <si>
    <t>CAD-WRglnRdQtrSlveHthrBse-L</t>
  </si>
  <si>
    <t>Decrum Heather Grey and Red Soft Cotton Baseball Jersey 3/4 Sleeve Raglan Shirt Women | [40062024] Heather Gray &amp; Red Raglan, L</t>
  </si>
  <si>
    <t>pke4ec9a4f-6668-4966-ba68-3185acff9c4e</t>
  </si>
  <si>
    <t>B0C5DJPTLW</t>
  </si>
  <si>
    <t>X003TOR8CN</t>
  </si>
  <si>
    <t>CAD-WRglnRdQtrSlveHthrBse-S</t>
  </si>
  <si>
    <t>Decrum Heather Grey and Red Soft Cotton Jersey 3/4 Sleeve Raglan Shirt Women Basebal Tee | [40062022] Heather Gray &amp; Red Raglan, S</t>
  </si>
  <si>
    <t>pkf98afa3e-40ce-45c8-b284-1f7effa2a00e</t>
  </si>
  <si>
    <t>B0C5DHN4P1</t>
  </si>
  <si>
    <t>X003TOWD4L</t>
  </si>
  <si>
    <t>CAD-WRglnVNckQtrSlvRedNw-XXL</t>
  </si>
  <si>
    <t>Decrum Red and Black Soft Cotton Baseball Jersey Womens Raglan - 3/4 Sleeve Shirts for Women | [40123016] Red &amp; Black V Neck Rgln, 2XL</t>
  </si>
  <si>
    <t>pk74ca0de2-5458-4f94-ab14-dc6dd3c4f207</t>
  </si>
  <si>
    <t>B0DM97VXFS</t>
  </si>
  <si>
    <t>X004GINREJ</t>
  </si>
  <si>
    <t>CAD-Wmn5BtnHnlyBlk-L</t>
  </si>
  <si>
    <t>Decrum Womens Henley Tops Long Sleeve - Black Henley T Shirt | [40049014] 5 Button Henley, L</t>
  </si>
  <si>
    <t>pkce0d15ee-34e4-4c44-8bf8-b3655bff6b36</t>
  </si>
  <si>
    <t>B09VTCLMRT</t>
  </si>
  <si>
    <t>X003TSHJ2D</t>
  </si>
  <si>
    <t>CAD-Wmn5BtnHnlyBlk-M</t>
  </si>
  <si>
    <t>Decrum Black Long Sleeve Shirt Women - Long Sleeve Henley Women | [40049013] 5 Button Henley, M</t>
  </si>
  <si>
    <t>pk4e97a8d4-b6c5-4c80-9234-99a6f697682c</t>
  </si>
  <si>
    <t>B09VTDWCPN</t>
  </si>
  <si>
    <t>X003TSE273</t>
  </si>
  <si>
    <t>CAD-Wmn5BtnHnlyChrcl-L</t>
  </si>
  <si>
    <t>Decrum Womens Henley Tops Long Sleeve - Charcoal Henley T Shirt (N) | [40049054] 5 Button Henley, L</t>
  </si>
  <si>
    <t>pk94082724-2cbd-454e-aca6-8f56e225dc4a</t>
  </si>
  <si>
    <t>B0BV6J95Z1</t>
  </si>
  <si>
    <t>X003TS79TV</t>
  </si>
  <si>
    <t>CAD-Wmn5BtnHnlyChrcl-XXL</t>
  </si>
  <si>
    <t>Womens Dark Grey Long Sleeved Tshirts Women (N) | [40049056] 5 Button Henley, 2XL</t>
  </si>
  <si>
    <t>pkef63cd41-831f-4654-982c-44606627f3d4</t>
  </si>
  <si>
    <t>B0BV6JLSWC</t>
  </si>
  <si>
    <t>X003TS2JBJ</t>
  </si>
  <si>
    <t>CAD-Wmn5BtnHnlyHthPnk-S</t>
  </si>
  <si>
    <t>Decrum Pink Long Sleeve Henley Shirts for Women - Full Sleeves Henley Shirts Women(N) | [40049202] 5 Button Henley, S</t>
  </si>
  <si>
    <t>pkfa7687c6-aabf-4d00-b10a-6d2c7ae8dcd5</t>
  </si>
  <si>
    <t>B0BQRHJPMY</t>
  </si>
  <si>
    <t>X003TS2GOT</t>
  </si>
  <si>
    <t>CAD-Wmn5BtnHnlyRed-2XL</t>
  </si>
  <si>
    <t>Decrum Womens Red Long Sleeve Henley Casual T Shirts for Women (N) | [40049026] 5 Button Henley, 2XL</t>
  </si>
  <si>
    <t>pka0b4be89-0d8a-46a4-be90-bbf547ec1d7b</t>
  </si>
  <si>
    <t>B09VTFBZTT</t>
  </si>
  <si>
    <t>X003TRYF3P</t>
  </si>
  <si>
    <t>CAD-Wmn5BtnHnlyRed-S</t>
  </si>
  <si>
    <t>Decrum Red Long Sleeve Shirt Women - Long Sleeves Tshirts Women (N) | [40049022] 5 Button Henley, S</t>
  </si>
  <si>
    <t>pk066e0141-9e88-4263-9552-a347eddd7aad</t>
  </si>
  <si>
    <t>B0BWN65JFL</t>
  </si>
  <si>
    <t>X003TS2JBT</t>
  </si>
  <si>
    <t>CAD-Wmn5BtnHnlyRed-XL</t>
  </si>
  <si>
    <t>Decrum Women's Henley Tops Long Sleeve Shirts Women (N) | [40049025] 5 Button Henley, XL</t>
  </si>
  <si>
    <t>pk9806b9e9-7fdd-4fd3-a67c-7d42fbf93291</t>
  </si>
  <si>
    <t>B09VTCXNSF</t>
  </si>
  <si>
    <t>X003TSDTC7</t>
  </si>
  <si>
    <t>CAD-WmnsBlackRglnQtrSlv-M</t>
  </si>
  <si>
    <t>Decrum Black and Red Soft Cotton Jersey 3/4 Sleeve Raglan Shirts for Women | [40003013] Black &amp; Red Raglan, M</t>
  </si>
  <si>
    <t>pk26390a2a-8ca5-42c5-9b3b-c5823b4ad7aa</t>
  </si>
  <si>
    <t>B0BSFMWP2Y</t>
  </si>
  <si>
    <t>X003MJ4TEF</t>
  </si>
  <si>
    <t>CAD-WmnsBlackRglnQtrSlv-S</t>
  </si>
  <si>
    <t>Decrum Black and Red Soft Cotton Jersey 3/4 Sleeve Raglan Shirt Women Baseball Tee Shirts | [40003012] Black &amp; Red Raglan, S</t>
  </si>
  <si>
    <t>pka83443a9-c264-48cd-ae11-c6836d65f200</t>
  </si>
  <si>
    <t>B0BSFMK83H</t>
  </si>
  <si>
    <t>X003MJRC67</t>
  </si>
  <si>
    <t>Ca-De-MNvyBluHNPoloNw-L</t>
  </si>
  <si>
    <t>Decrum Navy Blue Mens Long Sleeve Henley Shirts - Casual Polo Tshirt | [40009094] Navy Henley Polo LGS, L</t>
  </si>
  <si>
    <t>pkdd37f558-44d1-42b7-b455-a47cd340edbc</t>
  </si>
  <si>
    <t>B0DPN3GQD3</t>
  </si>
  <si>
    <t>X004HOKB23</t>
  </si>
  <si>
    <t>Name of box</t>
  </si>
  <si>
    <t>Box weight (kg):</t>
  </si>
  <si>
    <t>Box width (cm):</t>
  </si>
  <si>
    <t>Box length (cm):</t>
  </si>
  <si>
    <t>Box height (cm):</t>
  </si>
  <si>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</si>
  <si>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</si>
  <si>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</si>
  <si>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</si>
  <si>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</si>
  <si>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</si>
  <si>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</si>
  <si>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</si>
  <si>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</si>
  <si>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Locale</t>
  </si>
  <si>
    <t>en_CA</t>
  </si>
  <si>
    <t>Weight unit</t>
  </si>
  <si>
    <t>kg</t>
  </si>
  <si>
    <t>Length unit</t>
  </si>
  <si>
    <t>cm</t>
  </si>
  <si>
    <t>Version</t>
  </si>
  <si>
    <t>1.0</t>
  </si>
  <si>
    <t>Number of packing sheets</t>
  </si>
</sst>
</file>

<file path=xl/styles.xml><?xml version="1.0" encoding="utf-8"?>
<styleSheet xmlns="http://schemas.openxmlformats.org/spreadsheetml/2006/main">
  <numFmts count="0"/>
  <fonts count="122">
    <font>
      <sz val="11.0"/>
      <color indexed="8"/>
      <name val="Calibri"/>
      <family val="2"/>
      <scheme val="minor"/>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s>
  <fills count="6">
    <fill>
      <patternFill patternType="none"/>
    </fill>
    <fill>
      <patternFill patternType="darkGray"/>
    </fill>
    <fill>
      <patternFill patternType="solid"/>
    </fill>
    <fill>
      <patternFill patternType="solid">
        <fgColor indexed="13"/>
      </patternFill>
    </fill>
    <fill>
      <patternFill patternType="solid">
        <fgColor indexed="23"/>
      </patternFill>
    </fill>
    <fill>
      <patternFill patternType="solid">
        <fgColor indexed="22"/>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35">
    <xf numFmtId="0" fontId="0" fillId="0" borderId="0" xfId="0"/>
    <xf numFmtId="0" fontId="1" fillId="0" borderId="0" xfId="0" applyFont="true"/>
    <xf numFmtId="0" fontId="2" fillId="0" borderId="0" xfId="0" applyFont="true"/>
    <xf numFmtId="0" fontId="3" fillId="0" borderId="0" xfId="0" applyFont="true"/>
    <xf numFmtId="0" fontId="4" fillId="0" borderId="0" xfId="0" applyFont="true"/>
    <xf numFmtId="0" fontId="5" fillId="0" borderId="0" xfId="0" applyFont="true"/>
    <xf numFmtId="0" fontId="6" fillId="0" borderId="0" xfId="0" applyFont="true"/>
    <xf numFmtId="0" fontId="7" fillId="0" borderId="0" xfId="0" applyFont="true"/>
    <xf numFmtId="0" fontId="8" fillId="0" borderId="0" xfId="0" applyFont="true"/>
    <xf numFmtId="0" fontId="9" fillId="0" borderId="0" xfId="0" applyFont="true"/>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0" fillId="0" borderId="0" xfId="0">
      <alignment horizontal="left"/>
    </xf>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alignment horizontal="right"/>
    </xf>
    <xf numFmtId="0" fontId="22" fillId="0" borderId="0" xfId="0" applyFont="true">
      <alignment horizontal="right"/>
    </xf>
    <xf numFmtId="0" fontId="23" fillId="0" borderId="0" xfId="0" applyFont="true">
      <alignment horizontal="right"/>
    </xf>
    <xf numFmtId="0" fontId="24" fillId="0" borderId="0" xfId="0" applyFont="true">
      <alignment horizontal="right"/>
    </xf>
    <xf numFmtId="0" fontId="25" fillId="0" borderId="0" xfId="0" applyFont="true">
      <alignment horizontal="right"/>
    </xf>
    <xf numFmtId="0" fontId="26" fillId="3" borderId="0" xfId="0" applyFill="true" applyFont="true">
      <alignment horizontal="center"/>
      <protection locked="false"/>
    </xf>
    <xf numFmtId="0" fontId="0" fillId="4" borderId="0" xfId="0" applyFill="true"/>
    <xf numFmtId="0" fontId="27" fillId="5" borderId="0" xfId="0" applyFill="true" applyFont="true"/>
    <xf numFmtId="0" fontId="0" fillId="0" borderId="0" xfId="0">
      <protection locked="false"/>
    </xf>
    <xf numFmtId="0" fontId="28" fillId="0" borderId="0" xfId="0" applyFont="true">
      <alignment horizontal="right"/>
    </xf>
    <xf numFmtId="0" fontId="29" fillId="0" borderId="0" xfId="0" applyFont="true">
      <alignment horizontal="right"/>
    </xf>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0" borderId="0" xfId="0" applyFont="true">
      <alignment horizontal="right"/>
    </xf>
    <xf numFmtId="0" fontId="36" fillId="0" borderId="0" xfId="0" applyFont="true">
      <alignment horizontal="right"/>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xf numFmtId="0" fontId="42" fillId="0" borderId="0" xfId="0" applyFont="true"/>
    <xf numFmtId="0" fontId="43" fillId="0" borderId="0" xfId="0" applyFont="true"/>
    <xf numFmtId="0" fontId="44" fillId="0" borderId="0" xfId="0" applyFont="true"/>
    <xf numFmtId="0" fontId="45" fillId="0" borderId="0" xfId="0" applyFont="true"/>
    <xf numFmtId="0" fontId="46" fillId="0" borderId="0" xfId="0" applyFont="true"/>
    <xf numFmtId="0" fontId="47" fillId="0" borderId="0" xfId="0" applyFont="true"/>
    <xf numFmtId="0" fontId="48" fillId="0" borderId="0" xfId="0" applyFont="true"/>
    <xf numFmtId="0" fontId="49" fillId="0" borderId="0" xfId="0" applyFont="true"/>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alignment horizontal="right"/>
    </xf>
    <xf numFmtId="0" fontId="62" fillId="0" borderId="0" xfId="0" applyFont="true">
      <alignment horizontal="right"/>
    </xf>
    <xf numFmtId="0" fontId="63" fillId="0" borderId="0" xfId="0" applyFont="true">
      <alignment horizontal="right"/>
    </xf>
    <xf numFmtId="0" fontId="64" fillId="0" borderId="0" xfId="0" applyFont="true">
      <alignment horizontal="right"/>
    </xf>
    <xf numFmtId="0" fontId="65" fillId="0" borderId="0" xfId="0" applyFont="true">
      <alignment horizontal="right"/>
    </xf>
    <xf numFmtId="0" fontId="66" fillId="0" borderId="0" xfId="0" applyFont="true">
      <alignment horizontal="right"/>
    </xf>
    <xf numFmtId="0" fontId="67" fillId="0" borderId="0" xfId="0" applyFont="true">
      <alignment horizontal="right"/>
    </xf>
    <xf numFmtId="0" fontId="68" fillId="0" borderId="0" xfId="0" applyFont="true">
      <alignment horizontal="right"/>
    </xf>
    <xf numFmtId="0" fontId="69" fillId="0" borderId="0" xfId="0" applyFont="true">
      <alignment horizontal="right"/>
    </xf>
    <xf numFmtId="0" fontId="70" fillId="0" borderId="0" xfId="0" applyFont="true">
      <alignment horizontal="right"/>
    </xf>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wrapText="true"/>
    </xf>
    <xf numFmtId="0" fontId="114" fillId="5" borderId="8" xfId="0" applyFill="true" applyBorder="true" applyFont="true">
      <alignment wrapText="true"/>
    </xf>
    <xf numFmtId="0" fontId="115" fillId="0" borderId="8" xfId="0" applyBorder="true" applyFont="true">
      <alignment wrapText="true"/>
    </xf>
    <xf numFmtId="0" fontId="116" fillId="5" borderId="8" xfId="0" applyFill="true" applyBorder="true" applyFont="true">
      <alignment wrapText="true"/>
    </xf>
    <xf numFmtId="0" fontId="117" fillId="0" borderId="8" xfId="0" applyBorder="true" applyFont="true">
      <alignment wrapText="true"/>
    </xf>
    <xf numFmtId="0" fontId="118" fillId="5" borderId="8" xfId="0" applyFill="true" applyBorder="true" applyFont="true">
      <alignment wrapText="true"/>
    </xf>
    <xf numFmtId="0" fontId="119" fillId="0" borderId="8" xfId="0" applyBorder="true" applyFont="true">
      <alignment wrapText="true"/>
    </xf>
    <xf numFmtId="0" fontId="120" fillId="5" borderId="16" xfId="0" applyFill="true" applyBorder="true" applyFont="true">
      <alignment wrapText="true"/>
    </xf>
    <xf numFmtId="0" fontId="121" fillId="0" borderId="20" xfId="0" applyBorder="true" applyFont="true">
      <alignment wrapText="true"/>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83">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F96"/>
  <sheetViews>
    <sheetView workbookViewId="0" tabSelected="true">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0"/>
    <col min="14" max="14" width="13.0" customWidth="true" style="30"/>
    <col min="15" max="15" width="13.0" customWidth="true" style="30"/>
    <col min="16" max="16" width="13.0" customWidth="true" style="30"/>
    <col min="17" max="17" width="13.0" customWidth="true" style="30"/>
    <col min="18" max="18" width="13.0" customWidth="true" style="30"/>
    <col min="19" max="19" width="13.0" customWidth="true" style="30"/>
    <col min="20" max="20" width="13.0" customWidth="true" style="30"/>
    <col min="21" max="21" width="13.0" customWidth="true" style="30"/>
    <col min="22" max="22" width="13.0" customWidth="true" style="30"/>
    <col min="23" max="23" width="13.0" customWidth="true" style="30"/>
    <col min="24" max="24" width="13.0" customWidth="true" style="30"/>
    <col min="25" max="25" width="13.0" customWidth="true" style="30"/>
    <col min="26" max="26" width="13.0" customWidth="true" style="30"/>
    <col min="27" max="27" width="13.0" customWidth="true" style="30"/>
    <col min="28" max="28" width="13.0" customWidth="true" style="30"/>
    <col min="29" max="29" width="13.0" customWidth="true" style="30"/>
    <col min="30" max="30" width="13.0" customWidth="true" style="30"/>
    <col min="31" max="31" width="13.0" customWidth="true" style="30"/>
    <col min="32" max="32" width="13.0" customWidth="true" style="30"/>
  </cols>
  <sheetData>
    <row r="1">
      <c r="A1" t="s" s="2">
        <v>0</v>
      </c>
      <c r="B1" s="3"/>
      <c r="C1" s="4"/>
      <c r="D1" s="5"/>
      <c r="E1" s="6"/>
      <c r="F1" s="7"/>
      <c r="G1" s="8"/>
      <c r="H1" s="9"/>
      <c r="I1" s="10"/>
      <c r="J1" s="11"/>
      <c r="K1" s="12"/>
      <c r="L1" s="13"/>
    </row>
    <row r="2">
      <c r="A2" t="s" s="15">
        <v>1</v>
      </c>
      <c r="B2" s="16"/>
      <c r="C2" t="s" s="17">
        <v>2</v>
      </c>
    </row>
    <row r="3">
      <c r="A3" t="s" s="19">
        <v>3</v>
      </c>
      <c r="B3" s="20"/>
      <c r="C3" s="21"/>
      <c r="I3" t="s" s="23">
        <v>4</v>
      </c>
      <c r="J3" s="24"/>
      <c r="K3" s="25"/>
      <c r="L3" s="26"/>
      <c r="M3" t="n" s="27">
        <v>10.0</v>
      </c>
    </row>
    <row r="4" ht="8.0" customHeight="true">
      <c r="A4" s="28"/>
      <c r="B4" s="28"/>
      <c r="C4" s="28"/>
      <c r="D4" s="28"/>
      <c r="E4" s="28"/>
      <c r="F4" s="28"/>
      <c r="G4" s="28"/>
      <c r="H4" s="28"/>
      <c r="I4" s="28"/>
      <c r="J4" s="28"/>
      <c r="K4" s="28"/>
      <c r="L4" s="28"/>
    </row>
    <row r="5">
      <c r="A5" t="s" s="29">
        <v>5</v>
      </c>
      <c r="B5" t="s" s="29">
        <v>6</v>
      </c>
      <c r="C5" t="s" s="29">
        <v>7</v>
      </c>
      <c r="D5" t="s" s="29">
        <v>8</v>
      </c>
      <c r="E5" t="s" s="29">
        <v>9</v>
      </c>
      <c r="F5" t="s" s="29">
        <v>10</v>
      </c>
      <c r="G5" t="s" s="29">
        <v>11</v>
      </c>
      <c r="H5" t="s" s="29">
        <v>12</v>
      </c>
      <c r="I5" t="s" s="29">
        <v>13</v>
      </c>
      <c r="J5" t="s" s="29">
        <v>14</v>
      </c>
      <c r="K5" t="s" s="29">
        <v>15</v>
      </c>
      <c r="L5" s="28"/>
      <c r="M5" t="n" s="29">
        <f>IF(M3&gt;=1,"Box 1 quantity","")</f>
        <v>0.0</v>
      </c>
      <c r="N5" t="n" s="29">
        <f>IF(M3&gt;=2,"Box 2 quantity","")</f>
        <v>0.0</v>
      </c>
      <c r="O5" t="n" s="29">
        <f>IF(M3&gt;=3,"Box 3 quantity","")</f>
        <v>0.0</v>
      </c>
      <c r="P5" t="n" s="29">
        <f>IF(M3&gt;=4,"Box 4 quantity","")</f>
        <v>0.0</v>
      </c>
      <c r="Q5" t="n" s="29">
        <f>IF(M3&gt;=5,"Box 5 quantity","")</f>
        <v>0.0</v>
      </c>
      <c r="R5" t="n" s="29">
        <f>IF(M3&gt;=6,"Box 6 quantity","")</f>
        <v>0.0</v>
      </c>
      <c r="S5" t="n" s="29">
        <f>IF(M3&gt;=7,"Box 7 quantity","")</f>
        <v>0.0</v>
      </c>
      <c r="T5" t="n" s="29">
        <f>IF(M3&gt;=8,"Box 8 quantity","")</f>
        <v>0.0</v>
      </c>
      <c r="U5" t="n" s="29">
        <f>IF(M3&gt;=9,"Box 9 quantity","")</f>
        <v>0.0</v>
      </c>
      <c r="V5" t="n" s="29">
        <f>IF(M3&gt;=10,"Box 10 quantity","")</f>
        <v>0.0</v>
      </c>
      <c r="W5" t="n" s="29">
        <f>IF(M3&gt;=11,"Box 11 quantity","")</f>
        <v>0.0</v>
      </c>
      <c r="X5" t="n" s="29">
        <f>IF(M3&gt;=12,"Box 12 quantity","")</f>
        <v>0.0</v>
      </c>
      <c r="Y5" t="n" s="29">
        <f>IF(M3&gt;=13,"Box 13 quantity","")</f>
        <v>0.0</v>
      </c>
      <c r="Z5" t="n" s="29">
        <f>IF(M3&gt;=14,"Box 14 quantity","")</f>
        <v>0.0</v>
      </c>
      <c r="AA5" t="n" s="29">
        <f>IF(M3&gt;=15,"Box 15 quantity","")</f>
        <v>0.0</v>
      </c>
      <c r="AB5" t="n" s="29">
        <f>IF(M3&gt;=16,"Box 16 quantity","")</f>
        <v>0.0</v>
      </c>
      <c r="AC5" t="n" s="29">
        <f>IF(M3&gt;=17,"Box 17 quantity","")</f>
        <v>0.0</v>
      </c>
      <c r="AD5" t="n" s="29">
        <f>IF(M3&gt;=18,"Box 18 quantity","")</f>
        <v>0.0</v>
      </c>
      <c r="AE5" t="n" s="29">
        <f>IF(M3&gt;=19,"Box 19 quantity","")</f>
        <v>0.0</v>
      </c>
      <c r="AF5" t="n" s="29">
        <f>IF(M3&gt;=20,"Box 20 quantity","")</f>
        <v>0.0</v>
      </c>
    </row>
    <row r="6">
      <c r="A6" t="s">
        <v>16</v>
      </c>
      <c r="B6" t="s">
        <v>17</v>
      </c>
      <c r="C6" t="s">
        <v>18</v>
      </c>
      <c r="D6" t="s">
        <v>19</v>
      </c>
      <c r="E6" t="s">
        <v>20</v>
      </c>
      <c r="F6" t="s">
        <v>21</v>
      </c>
      <c r="G6" t="s">
        <v>22</v>
      </c>
      <c r="H6" t="s">
        <v>23</v>
      </c>
      <c r="I6" t="s">
        <v>23</v>
      </c>
      <c r="J6" t="n">
        <v>1.0</v>
      </c>
      <c r="K6" t="n">
        <f>SUM(M6:INDEX(M6:XFD6,1,M3))</f>
        <v>0.0</v>
      </c>
      <c r="L6" s="28"/>
    </row>
    <row r="7">
      <c r="A7" t="s">
        <v>24</v>
      </c>
      <c r="B7" t="s">
        <v>25</v>
      </c>
      <c r="C7" t="s">
        <v>26</v>
      </c>
      <c r="D7" t="s">
        <v>27</v>
      </c>
      <c r="E7" t="s">
        <v>28</v>
      </c>
      <c r="F7" t="s">
        <v>21</v>
      </c>
      <c r="G7" t="s">
        <v>22</v>
      </c>
      <c r="H7" t="s">
        <v>23</v>
      </c>
      <c r="I7" t="s">
        <v>23</v>
      </c>
      <c r="J7" t="n">
        <v>10.0</v>
      </c>
      <c r="K7" t="n">
        <f>SUM(M7:INDEX(M7:XFD7,1,M3))</f>
        <v>0.0</v>
      </c>
      <c r="L7" s="28"/>
    </row>
    <row r="8">
      <c r="A8" t="s">
        <v>29</v>
      </c>
      <c r="B8" t="s">
        <v>30</v>
      </c>
      <c r="C8" t="s">
        <v>31</v>
      </c>
      <c r="D8" t="s">
        <v>32</v>
      </c>
      <c r="E8" t="s">
        <v>33</v>
      </c>
      <c r="F8" t="s">
        <v>21</v>
      </c>
      <c r="G8" t="s">
        <v>22</v>
      </c>
      <c r="H8" t="s">
        <v>23</v>
      </c>
      <c r="I8" t="s">
        <v>23</v>
      </c>
      <c r="J8" t="n">
        <v>5.0</v>
      </c>
      <c r="K8" t="n">
        <f>SUM(M8:INDEX(M8:XFD8,1,M3))</f>
        <v>0.0</v>
      </c>
      <c r="L8" s="28"/>
    </row>
    <row r="9">
      <c r="A9" t="s">
        <v>34</v>
      </c>
      <c r="B9" t="s">
        <v>35</v>
      </c>
      <c r="C9" t="s">
        <v>36</v>
      </c>
      <c r="D9" t="s">
        <v>37</v>
      </c>
      <c r="E9" t="s">
        <v>38</v>
      </c>
      <c r="F9" t="s">
        <v>21</v>
      </c>
      <c r="G9" t="s">
        <v>22</v>
      </c>
      <c r="H9" t="s">
        <v>23</v>
      </c>
      <c r="I9" t="s">
        <v>23</v>
      </c>
      <c r="J9" t="n">
        <v>3.0</v>
      </c>
      <c r="K9" t="n">
        <f>SUM(M9:INDEX(M9:XFD9,1,M3))</f>
        <v>0.0</v>
      </c>
      <c r="L9" s="28"/>
    </row>
    <row r="10">
      <c r="A10" t="s">
        <v>39</v>
      </c>
      <c r="B10" t="s">
        <v>40</v>
      </c>
      <c r="C10" t="s">
        <v>41</v>
      </c>
      <c r="D10" t="s">
        <v>42</v>
      </c>
      <c r="E10" t="s">
        <v>43</v>
      </c>
      <c r="F10" t="s">
        <v>21</v>
      </c>
      <c r="G10" t="s">
        <v>22</v>
      </c>
      <c r="H10" t="s">
        <v>23</v>
      </c>
      <c r="I10" t="s">
        <v>23</v>
      </c>
      <c r="J10" t="n">
        <v>1.0</v>
      </c>
      <c r="K10" t="n">
        <f>SUM(M10:INDEX(M10:XFD10,1,M3))</f>
        <v>0.0</v>
      </c>
      <c r="L10" s="28"/>
    </row>
    <row r="11">
      <c r="A11" t="s">
        <v>44</v>
      </c>
      <c r="B11" t="s">
        <v>45</v>
      </c>
      <c r="C11" t="s">
        <v>46</v>
      </c>
      <c r="D11" t="s">
        <v>47</v>
      </c>
      <c r="E11" t="s">
        <v>48</v>
      </c>
      <c r="F11" t="s">
        <v>21</v>
      </c>
      <c r="G11" t="s">
        <v>22</v>
      </c>
      <c r="H11" t="s">
        <v>23</v>
      </c>
      <c r="I11" t="s">
        <v>23</v>
      </c>
      <c r="J11" t="n">
        <v>1.0</v>
      </c>
      <c r="K11" t="n">
        <f>SUM(M11:INDEX(M11:XFD11,1,M3))</f>
        <v>0.0</v>
      </c>
      <c r="L11" s="28"/>
    </row>
    <row r="12">
      <c r="A12" t="s">
        <v>49</v>
      </c>
      <c r="B12" t="s">
        <v>50</v>
      </c>
      <c r="C12" t="s">
        <v>51</v>
      </c>
      <c r="D12" t="s">
        <v>52</v>
      </c>
      <c r="E12" t="s">
        <v>53</v>
      </c>
      <c r="F12" t="s">
        <v>21</v>
      </c>
      <c r="G12" t="s">
        <v>22</v>
      </c>
      <c r="H12" t="s">
        <v>23</v>
      </c>
      <c r="I12" t="s">
        <v>23</v>
      </c>
      <c r="J12" t="n">
        <v>9.0</v>
      </c>
      <c r="K12" t="n">
        <f>SUM(M12:INDEX(M12:XFD12,1,M3))</f>
        <v>0.0</v>
      </c>
      <c r="L12" s="28"/>
    </row>
    <row r="13">
      <c r="A13" t="s">
        <v>54</v>
      </c>
      <c r="B13" t="s">
        <v>55</v>
      </c>
      <c r="C13" t="s">
        <v>56</v>
      </c>
      <c r="D13" t="s">
        <v>57</v>
      </c>
      <c r="E13" t="s">
        <v>58</v>
      </c>
      <c r="F13" t="s">
        <v>21</v>
      </c>
      <c r="G13" t="s">
        <v>22</v>
      </c>
      <c r="H13" t="s">
        <v>23</v>
      </c>
      <c r="I13" t="s">
        <v>23</v>
      </c>
      <c r="J13" t="n">
        <v>5.0</v>
      </c>
      <c r="K13" t="n">
        <f>SUM(M13:INDEX(M13:XFD13,1,M3))</f>
        <v>0.0</v>
      </c>
      <c r="L13" s="28"/>
    </row>
    <row r="14">
      <c r="A14" t="s">
        <v>59</v>
      </c>
      <c r="B14" t="s">
        <v>60</v>
      </c>
      <c r="C14" t="s">
        <v>61</v>
      </c>
      <c r="D14" t="s">
        <v>62</v>
      </c>
      <c r="E14" t="s">
        <v>63</v>
      </c>
      <c r="F14" t="s">
        <v>21</v>
      </c>
      <c r="G14" t="s">
        <v>22</v>
      </c>
      <c r="H14" t="s">
        <v>23</v>
      </c>
      <c r="I14" t="s">
        <v>23</v>
      </c>
      <c r="J14" t="n">
        <v>1.0</v>
      </c>
      <c r="K14" t="n">
        <f>SUM(M14:INDEX(M14:XFD14,1,M3))</f>
        <v>0.0</v>
      </c>
      <c r="L14" s="28"/>
    </row>
    <row r="15">
      <c r="A15" t="s">
        <v>64</v>
      </c>
      <c r="B15" t="s">
        <v>65</v>
      </c>
      <c r="C15" t="s">
        <v>66</v>
      </c>
      <c r="D15" t="s">
        <v>67</v>
      </c>
      <c r="E15" t="s">
        <v>68</v>
      </c>
      <c r="F15" t="s">
        <v>21</v>
      </c>
      <c r="G15" t="s">
        <v>22</v>
      </c>
      <c r="H15" t="s">
        <v>23</v>
      </c>
      <c r="I15" t="s">
        <v>23</v>
      </c>
      <c r="J15" t="n">
        <v>3.0</v>
      </c>
      <c r="K15" t="n">
        <f>SUM(M15:INDEX(M15:XFD15,1,M3))</f>
        <v>0.0</v>
      </c>
      <c r="L15" s="28"/>
    </row>
    <row r="16">
      <c r="A16" t="s">
        <v>69</v>
      </c>
      <c r="B16" t="s">
        <v>70</v>
      </c>
      <c r="C16" t="s">
        <v>71</v>
      </c>
      <c r="D16" t="s">
        <v>72</v>
      </c>
      <c r="E16" t="s">
        <v>73</v>
      </c>
      <c r="F16" t="s">
        <v>21</v>
      </c>
      <c r="G16" t="s">
        <v>22</v>
      </c>
      <c r="H16" t="s">
        <v>23</v>
      </c>
      <c r="I16" t="s">
        <v>23</v>
      </c>
      <c r="J16" t="n">
        <v>2.0</v>
      </c>
      <c r="K16" t="n">
        <f>SUM(M16:INDEX(M16:XFD16,1,M3))</f>
        <v>0.0</v>
      </c>
      <c r="L16" s="28"/>
    </row>
    <row r="17">
      <c r="A17" t="s">
        <v>74</v>
      </c>
      <c r="B17" t="s">
        <v>75</v>
      </c>
      <c r="C17" t="s">
        <v>76</v>
      </c>
      <c r="D17" t="s">
        <v>77</v>
      </c>
      <c r="E17" t="s">
        <v>78</v>
      </c>
      <c r="F17" t="s">
        <v>21</v>
      </c>
      <c r="G17" t="s">
        <v>22</v>
      </c>
      <c r="H17" t="s">
        <v>23</v>
      </c>
      <c r="I17" t="s">
        <v>23</v>
      </c>
      <c r="J17" t="n">
        <v>8.0</v>
      </c>
      <c r="K17" t="n">
        <f>SUM(M17:INDEX(M17:XFD17,1,M3))</f>
        <v>0.0</v>
      </c>
      <c r="L17" s="28"/>
    </row>
    <row r="18">
      <c r="A18" t="s">
        <v>79</v>
      </c>
      <c r="B18" t="s">
        <v>80</v>
      </c>
      <c r="C18" t="s">
        <v>81</v>
      </c>
      <c r="D18" t="s">
        <v>82</v>
      </c>
      <c r="E18" t="s">
        <v>83</v>
      </c>
      <c r="F18" t="s">
        <v>21</v>
      </c>
      <c r="G18" t="s">
        <v>22</v>
      </c>
      <c r="H18" t="s">
        <v>23</v>
      </c>
      <c r="I18" t="s">
        <v>23</v>
      </c>
      <c r="J18" t="n">
        <v>8.0</v>
      </c>
      <c r="K18" t="n">
        <f>SUM(M18:INDEX(M18:XFD18,1,M3))</f>
        <v>0.0</v>
      </c>
      <c r="L18" s="28"/>
    </row>
    <row r="19">
      <c r="A19" t="s">
        <v>84</v>
      </c>
      <c r="B19" t="s">
        <v>85</v>
      </c>
      <c r="C19" t="s">
        <v>86</v>
      </c>
      <c r="D19" t="s">
        <v>87</v>
      </c>
      <c r="E19" t="s">
        <v>88</v>
      </c>
      <c r="F19" t="s">
        <v>21</v>
      </c>
      <c r="G19" t="s">
        <v>22</v>
      </c>
      <c r="H19" t="s">
        <v>23</v>
      </c>
      <c r="I19" t="s">
        <v>23</v>
      </c>
      <c r="J19" t="n">
        <v>7.0</v>
      </c>
      <c r="K19" t="n">
        <f>SUM(M19:INDEX(M19:XFD19,1,M3))</f>
        <v>0.0</v>
      </c>
      <c r="L19" s="28"/>
    </row>
    <row r="20">
      <c r="A20" t="s">
        <v>89</v>
      </c>
      <c r="B20" t="s">
        <v>90</v>
      </c>
      <c r="C20" t="s">
        <v>91</v>
      </c>
      <c r="D20" t="s">
        <v>92</v>
      </c>
      <c r="E20" t="s">
        <v>93</v>
      </c>
      <c r="F20" t="s">
        <v>21</v>
      </c>
      <c r="G20" t="s">
        <v>22</v>
      </c>
      <c r="H20" t="s">
        <v>23</v>
      </c>
      <c r="I20" t="s">
        <v>23</v>
      </c>
      <c r="J20" t="n">
        <v>1.0</v>
      </c>
      <c r="K20" t="n">
        <f>SUM(M20:INDEX(M20:XFD20,1,M3))</f>
        <v>0.0</v>
      </c>
      <c r="L20" s="28"/>
    </row>
    <row r="21">
      <c r="A21" t="s">
        <v>94</v>
      </c>
      <c r="B21" t="s">
        <v>95</v>
      </c>
      <c r="C21" t="s">
        <v>96</v>
      </c>
      <c r="D21" t="s">
        <v>97</v>
      </c>
      <c r="E21" t="s">
        <v>98</v>
      </c>
      <c r="F21" t="s">
        <v>21</v>
      </c>
      <c r="G21" t="s">
        <v>22</v>
      </c>
      <c r="H21" t="s">
        <v>23</v>
      </c>
      <c r="I21" t="s">
        <v>23</v>
      </c>
      <c r="J21" t="n">
        <v>10.0</v>
      </c>
      <c r="K21" t="n">
        <f>SUM(M21:INDEX(M21:XFD21,1,M3))</f>
        <v>0.0</v>
      </c>
      <c r="L21" s="28"/>
    </row>
    <row r="22">
      <c r="A22" t="s">
        <v>99</v>
      </c>
      <c r="B22" t="s">
        <v>100</v>
      </c>
      <c r="C22" t="s">
        <v>101</v>
      </c>
      <c r="D22" t="s">
        <v>102</v>
      </c>
      <c r="E22" t="s">
        <v>103</v>
      </c>
      <c r="F22" t="s">
        <v>21</v>
      </c>
      <c r="G22" t="s">
        <v>22</v>
      </c>
      <c r="H22" t="s">
        <v>23</v>
      </c>
      <c r="I22" t="s">
        <v>23</v>
      </c>
      <c r="J22" t="n">
        <v>8.0</v>
      </c>
      <c r="K22" t="n">
        <f>SUM(M22:INDEX(M22:XFD22,1,M3))</f>
        <v>0.0</v>
      </c>
      <c r="L22" s="28"/>
    </row>
    <row r="23">
      <c r="A23" t="s">
        <v>104</v>
      </c>
      <c r="B23" t="s">
        <v>105</v>
      </c>
      <c r="C23" t="s">
        <v>106</v>
      </c>
      <c r="D23" t="s">
        <v>107</v>
      </c>
      <c r="E23" t="s">
        <v>108</v>
      </c>
      <c r="F23" t="s">
        <v>21</v>
      </c>
      <c r="G23" t="s">
        <v>22</v>
      </c>
      <c r="H23" t="s">
        <v>23</v>
      </c>
      <c r="I23" t="s">
        <v>23</v>
      </c>
      <c r="J23" t="n">
        <v>10.0</v>
      </c>
      <c r="K23" t="n">
        <f>SUM(M23:INDEX(M23:XFD23,1,M3))</f>
        <v>0.0</v>
      </c>
      <c r="L23" s="28"/>
    </row>
    <row r="24">
      <c r="A24" t="s">
        <v>109</v>
      </c>
      <c r="B24" t="s">
        <v>110</v>
      </c>
      <c r="C24" t="s">
        <v>111</v>
      </c>
      <c r="D24" t="s">
        <v>112</v>
      </c>
      <c r="E24" t="s">
        <v>113</v>
      </c>
      <c r="F24" t="s">
        <v>21</v>
      </c>
      <c r="G24" t="s">
        <v>22</v>
      </c>
      <c r="H24" t="s">
        <v>23</v>
      </c>
      <c r="I24" t="s">
        <v>23</v>
      </c>
      <c r="J24" t="n">
        <v>1.0</v>
      </c>
      <c r="K24" t="n">
        <f>SUM(M24:INDEX(M24:XFD24,1,M3))</f>
        <v>0.0</v>
      </c>
      <c r="L24" s="28"/>
    </row>
    <row r="25">
      <c r="A25" t="s">
        <v>114</v>
      </c>
      <c r="B25" t="s">
        <v>115</v>
      </c>
      <c r="C25" t="s">
        <v>116</v>
      </c>
      <c r="D25" t="s">
        <v>117</v>
      </c>
      <c r="E25" t="s">
        <v>118</v>
      </c>
      <c r="F25" t="s">
        <v>21</v>
      </c>
      <c r="G25" t="s">
        <v>22</v>
      </c>
      <c r="H25" t="s">
        <v>23</v>
      </c>
      <c r="I25" t="s">
        <v>23</v>
      </c>
      <c r="J25" t="n">
        <v>7.0</v>
      </c>
      <c r="K25" t="n">
        <f>SUM(M25:INDEX(M25:XFD25,1,M3))</f>
        <v>0.0</v>
      </c>
      <c r="L25" s="28"/>
    </row>
    <row r="26">
      <c r="A26" t="s">
        <v>119</v>
      </c>
      <c r="B26" t="s">
        <v>120</v>
      </c>
      <c r="C26" t="s">
        <v>121</v>
      </c>
      <c r="D26" t="s">
        <v>122</v>
      </c>
      <c r="E26" t="s">
        <v>123</v>
      </c>
      <c r="F26" t="s">
        <v>21</v>
      </c>
      <c r="G26" t="s">
        <v>22</v>
      </c>
      <c r="H26" t="s">
        <v>23</v>
      </c>
      <c r="I26" t="s">
        <v>23</v>
      </c>
      <c r="J26" t="n">
        <v>2.0</v>
      </c>
      <c r="K26" t="n">
        <f>SUM(M26:INDEX(M26:XFD26,1,M3))</f>
        <v>0.0</v>
      </c>
      <c r="L26" s="28"/>
    </row>
    <row r="27">
      <c r="A27" t="s">
        <v>124</v>
      </c>
      <c r="B27" t="s">
        <v>125</v>
      </c>
      <c r="C27" t="s">
        <v>126</v>
      </c>
      <c r="D27" t="s">
        <v>127</v>
      </c>
      <c r="E27" t="s">
        <v>128</v>
      </c>
      <c r="F27" t="s">
        <v>21</v>
      </c>
      <c r="G27" t="s">
        <v>22</v>
      </c>
      <c r="H27" t="s">
        <v>23</v>
      </c>
      <c r="I27" t="s">
        <v>23</v>
      </c>
      <c r="J27" t="n">
        <v>8.0</v>
      </c>
      <c r="K27" t="n">
        <f>SUM(M27:INDEX(M27:XFD27,1,M3))</f>
        <v>0.0</v>
      </c>
      <c r="L27" s="28"/>
    </row>
    <row r="28">
      <c r="A28" t="s">
        <v>129</v>
      </c>
      <c r="B28" t="s">
        <v>130</v>
      </c>
      <c r="C28" t="s">
        <v>131</v>
      </c>
      <c r="D28" t="s">
        <v>132</v>
      </c>
      <c r="E28" t="s">
        <v>133</v>
      </c>
      <c r="F28" t="s">
        <v>21</v>
      </c>
      <c r="G28" t="s">
        <v>22</v>
      </c>
      <c r="H28" t="s">
        <v>23</v>
      </c>
      <c r="I28" t="s">
        <v>23</v>
      </c>
      <c r="J28" t="n">
        <v>10.0</v>
      </c>
      <c r="K28" t="n">
        <f>SUM(M28:INDEX(M28:XFD28,1,M3))</f>
        <v>0.0</v>
      </c>
      <c r="L28" s="28"/>
    </row>
    <row r="29">
      <c r="A29" t="s">
        <v>134</v>
      </c>
      <c r="B29" t="s">
        <v>135</v>
      </c>
      <c r="C29" t="s">
        <v>136</v>
      </c>
      <c r="D29" t="s">
        <v>137</v>
      </c>
      <c r="E29" t="s">
        <v>138</v>
      </c>
      <c r="F29" t="s">
        <v>21</v>
      </c>
      <c r="G29" t="s">
        <v>22</v>
      </c>
      <c r="H29" t="s">
        <v>23</v>
      </c>
      <c r="I29" t="s">
        <v>23</v>
      </c>
      <c r="J29" t="n">
        <v>10.0</v>
      </c>
      <c r="K29" t="n">
        <f>SUM(M29:INDEX(M29:XFD29,1,M3))</f>
        <v>0.0</v>
      </c>
      <c r="L29" s="28"/>
    </row>
    <row r="30">
      <c r="A30" t="s">
        <v>139</v>
      </c>
      <c r="B30" t="s">
        <v>140</v>
      </c>
      <c r="C30" t="s">
        <v>141</v>
      </c>
      <c r="D30" t="s">
        <v>142</v>
      </c>
      <c r="E30" t="s">
        <v>143</v>
      </c>
      <c r="F30" t="s">
        <v>21</v>
      </c>
      <c r="G30" t="s">
        <v>22</v>
      </c>
      <c r="H30" t="s">
        <v>23</v>
      </c>
      <c r="I30" t="s">
        <v>23</v>
      </c>
      <c r="J30" t="n">
        <v>12.0</v>
      </c>
      <c r="K30" t="n">
        <f>SUM(M30:INDEX(M30:XFD30,1,M3))</f>
        <v>0.0</v>
      </c>
      <c r="L30" s="28"/>
    </row>
    <row r="31">
      <c r="A31" t="s">
        <v>144</v>
      </c>
      <c r="B31" t="s">
        <v>145</v>
      </c>
      <c r="C31" t="s">
        <v>146</v>
      </c>
      <c r="D31" t="s">
        <v>147</v>
      </c>
      <c r="E31" t="s">
        <v>148</v>
      </c>
      <c r="F31" t="s">
        <v>21</v>
      </c>
      <c r="G31" t="s">
        <v>22</v>
      </c>
      <c r="H31" t="s">
        <v>23</v>
      </c>
      <c r="I31" t="s">
        <v>23</v>
      </c>
      <c r="J31" t="n">
        <v>10.0</v>
      </c>
      <c r="K31" t="n">
        <f>SUM(M31:INDEX(M31:XFD31,1,M3))</f>
        <v>0.0</v>
      </c>
      <c r="L31" s="28"/>
    </row>
    <row r="32">
      <c r="A32" t="s">
        <v>149</v>
      </c>
      <c r="B32" t="s">
        <v>150</v>
      </c>
      <c r="C32" t="s">
        <v>151</v>
      </c>
      <c r="D32" t="s">
        <v>152</v>
      </c>
      <c r="E32" t="s">
        <v>153</v>
      </c>
      <c r="F32" t="s">
        <v>21</v>
      </c>
      <c r="G32" t="s">
        <v>22</v>
      </c>
      <c r="H32" t="s">
        <v>23</v>
      </c>
      <c r="I32" t="s">
        <v>23</v>
      </c>
      <c r="J32" t="n">
        <v>12.0</v>
      </c>
      <c r="K32" t="n">
        <f>SUM(M32:INDEX(M32:XFD32,1,M3))</f>
        <v>0.0</v>
      </c>
      <c r="L32" s="28"/>
    </row>
    <row r="33">
      <c r="A33" t="s">
        <v>154</v>
      </c>
      <c r="B33" t="s">
        <v>155</v>
      </c>
      <c r="C33" t="s">
        <v>156</v>
      </c>
      <c r="D33" t="s">
        <v>157</v>
      </c>
      <c r="E33" t="s">
        <v>158</v>
      </c>
      <c r="F33" t="s">
        <v>21</v>
      </c>
      <c r="G33" t="s">
        <v>22</v>
      </c>
      <c r="H33" t="s">
        <v>23</v>
      </c>
      <c r="I33" t="s">
        <v>23</v>
      </c>
      <c r="J33" t="n">
        <v>2.0</v>
      </c>
      <c r="K33" t="n">
        <f>SUM(M33:INDEX(M33:XFD33,1,M3))</f>
        <v>0.0</v>
      </c>
      <c r="L33" s="28"/>
    </row>
    <row r="34">
      <c r="A34" t="s">
        <v>159</v>
      </c>
      <c r="B34" t="s">
        <v>160</v>
      </c>
      <c r="C34" t="s">
        <v>161</v>
      </c>
      <c r="D34" t="s">
        <v>162</v>
      </c>
      <c r="E34" t="s">
        <v>163</v>
      </c>
      <c r="F34" t="s">
        <v>21</v>
      </c>
      <c r="G34" t="s">
        <v>22</v>
      </c>
      <c r="H34" t="s">
        <v>23</v>
      </c>
      <c r="I34" t="s">
        <v>23</v>
      </c>
      <c r="J34" t="n">
        <v>8.0</v>
      </c>
      <c r="K34" t="n">
        <f>SUM(M34:INDEX(M34:XFD34,1,M3))</f>
        <v>0.0</v>
      </c>
      <c r="L34" s="28"/>
    </row>
    <row r="35">
      <c r="A35" t="s">
        <v>164</v>
      </c>
      <c r="B35" t="s">
        <v>165</v>
      </c>
      <c r="C35" t="s">
        <v>166</v>
      </c>
      <c r="D35" t="s">
        <v>167</v>
      </c>
      <c r="E35" t="s">
        <v>168</v>
      </c>
      <c r="F35" t="s">
        <v>21</v>
      </c>
      <c r="G35" t="s">
        <v>22</v>
      </c>
      <c r="H35" t="s">
        <v>23</v>
      </c>
      <c r="I35" t="s">
        <v>23</v>
      </c>
      <c r="J35" t="n">
        <v>8.0</v>
      </c>
      <c r="K35" t="n">
        <f>SUM(M35:INDEX(M35:XFD35,1,M3))</f>
        <v>0.0</v>
      </c>
      <c r="L35" s="28"/>
    </row>
    <row r="36">
      <c r="A36" t="s">
        <v>169</v>
      </c>
      <c r="B36" t="s">
        <v>170</v>
      </c>
      <c r="C36" t="s">
        <v>171</v>
      </c>
      <c r="D36" t="s">
        <v>172</v>
      </c>
      <c r="E36" t="s">
        <v>173</v>
      </c>
      <c r="F36" t="s">
        <v>21</v>
      </c>
      <c r="G36" t="s">
        <v>22</v>
      </c>
      <c r="H36" t="s">
        <v>23</v>
      </c>
      <c r="I36" t="s">
        <v>23</v>
      </c>
      <c r="J36" t="n">
        <v>9.0</v>
      </c>
      <c r="K36" t="n">
        <f>SUM(M36:INDEX(M36:XFD36,1,M3))</f>
        <v>0.0</v>
      </c>
      <c r="L36" s="28"/>
    </row>
    <row r="37">
      <c r="A37" t="s">
        <v>174</v>
      </c>
      <c r="B37" t="s">
        <v>175</v>
      </c>
      <c r="C37" t="s">
        <v>176</v>
      </c>
      <c r="D37" t="s">
        <v>177</v>
      </c>
      <c r="E37" t="s">
        <v>178</v>
      </c>
      <c r="F37" t="s">
        <v>21</v>
      </c>
      <c r="G37" t="s">
        <v>22</v>
      </c>
      <c r="H37" t="s">
        <v>23</v>
      </c>
      <c r="I37" t="s">
        <v>23</v>
      </c>
      <c r="J37" t="n">
        <v>4.0</v>
      </c>
      <c r="K37" t="n">
        <f>SUM(M37:INDEX(M37:XFD37,1,M3))</f>
        <v>0.0</v>
      </c>
      <c r="L37" s="28"/>
    </row>
    <row r="38">
      <c r="A38" t="s">
        <v>179</v>
      </c>
      <c r="B38" t="s">
        <v>180</v>
      </c>
      <c r="C38" t="s">
        <v>181</v>
      </c>
      <c r="D38" t="s">
        <v>182</v>
      </c>
      <c r="E38" t="s">
        <v>183</v>
      </c>
      <c r="F38" t="s">
        <v>21</v>
      </c>
      <c r="G38" t="s">
        <v>22</v>
      </c>
      <c r="H38" t="s">
        <v>23</v>
      </c>
      <c r="I38" t="s">
        <v>23</v>
      </c>
      <c r="J38" t="n">
        <v>8.0</v>
      </c>
      <c r="K38" t="n">
        <f>SUM(M38:INDEX(M38:XFD38,1,M3))</f>
        <v>0.0</v>
      </c>
      <c r="L38" s="28"/>
    </row>
    <row r="39">
      <c r="A39" t="s">
        <v>184</v>
      </c>
      <c r="B39" t="s">
        <v>185</v>
      </c>
      <c r="C39" t="s">
        <v>186</v>
      </c>
      <c r="D39" t="s">
        <v>187</v>
      </c>
      <c r="E39" t="s">
        <v>188</v>
      </c>
      <c r="F39" t="s">
        <v>21</v>
      </c>
      <c r="G39" t="s">
        <v>22</v>
      </c>
      <c r="H39" t="s">
        <v>23</v>
      </c>
      <c r="I39" t="s">
        <v>23</v>
      </c>
      <c r="J39" t="n">
        <v>10.0</v>
      </c>
      <c r="K39" t="n">
        <f>SUM(M39:INDEX(M39:XFD39,1,M3))</f>
        <v>0.0</v>
      </c>
      <c r="L39" s="28"/>
    </row>
    <row r="40">
      <c r="A40" t="s">
        <v>189</v>
      </c>
      <c r="B40" t="s">
        <v>190</v>
      </c>
      <c r="C40" t="s">
        <v>191</v>
      </c>
      <c r="D40" t="s">
        <v>192</v>
      </c>
      <c r="E40" t="s">
        <v>193</v>
      </c>
      <c r="F40" t="s">
        <v>21</v>
      </c>
      <c r="G40" t="s">
        <v>22</v>
      </c>
      <c r="H40" t="s">
        <v>23</v>
      </c>
      <c r="I40" t="s">
        <v>23</v>
      </c>
      <c r="J40" t="n">
        <v>8.0</v>
      </c>
      <c r="K40" t="n">
        <f>SUM(M40:INDEX(M40:XFD40,1,M3))</f>
        <v>0.0</v>
      </c>
      <c r="L40" s="28"/>
    </row>
    <row r="41">
      <c r="A41" t="s">
        <v>194</v>
      </c>
      <c r="B41" t="s">
        <v>195</v>
      </c>
      <c r="C41" t="s">
        <v>196</v>
      </c>
      <c r="D41" t="s">
        <v>197</v>
      </c>
      <c r="E41" t="s">
        <v>198</v>
      </c>
      <c r="F41" t="s">
        <v>21</v>
      </c>
      <c r="G41" t="s">
        <v>22</v>
      </c>
      <c r="H41" t="s">
        <v>23</v>
      </c>
      <c r="I41" t="s">
        <v>23</v>
      </c>
      <c r="J41" t="n">
        <v>9.0</v>
      </c>
      <c r="K41" t="n">
        <f>SUM(M41:INDEX(M41:XFD41,1,M3))</f>
        <v>0.0</v>
      </c>
      <c r="L41" s="28"/>
    </row>
    <row r="42">
      <c r="A42" t="s">
        <v>199</v>
      </c>
      <c r="B42" t="s">
        <v>200</v>
      </c>
      <c r="C42" t="s">
        <v>201</v>
      </c>
      <c r="D42" t="s">
        <v>202</v>
      </c>
      <c r="E42" t="s">
        <v>203</v>
      </c>
      <c r="F42" t="s">
        <v>21</v>
      </c>
      <c r="G42" t="s">
        <v>22</v>
      </c>
      <c r="H42" t="s">
        <v>23</v>
      </c>
      <c r="I42" t="s">
        <v>23</v>
      </c>
      <c r="J42" t="n">
        <v>1.0</v>
      </c>
      <c r="K42" t="n">
        <f>SUM(M42:INDEX(M42:XFD42,1,M3))</f>
        <v>0.0</v>
      </c>
      <c r="L42" s="28"/>
    </row>
    <row r="43">
      <c r="A43" t="s">
        <v>204</v>
      </c>
      <c r="B43" t="s">
        <v>205</v>
      </c>
      <c r="C43" t="s">
        <v>206</v>
      </c>
      <c r="D43" t="s">
        <v>207</v>
      </c>
      <c r="E43" t="s">
        <v>208</v>
      </c>
      <c r="F43" t="s">
        <v>21</v>
      </c>
      <c r="G43" t="s">
        <v>22</v>
      </c>
      <c r="H43" t="s">
        <v>23</v>
      </c>
      <c r="I43" t="s">
        <v>23</v>
      </c>
      <c r="J43" t="n">
        <v>3.0</v>
      </c>
      <c r="K43" t="n">
        <f>SUM(M43:INDEX(M43:XFD43,1,M3))</f>
        <v>0.0</v>
      </c>
      <c r="L43" s="28"/>
    </row>
    <row r="44">
      <c r="A44" t="s">
        <v>209</v>
      </c>
      <c r="B44" t="s">
        <v>210</v>
      </c>
      <c r="C44" t="s">
        <v>211</v>
      </c>
      <c r="D44" t="s">
        <v>212</v>
      </c>
      <c r="E44" t="s">
        <v>213</v>
      </c>
      <c r="F44" t="s">
        <v>21</v>
      </c>
      <c r="G44" t="s">
        <v>22</v>
      </c>
      <c r="H44" t="s">
        <v>23</v>
      </c>
      <c r="I44" t="s">
        <v>23</v>
      </c>
      <c r="J44" t="n">
        <v>1.0</v>
      </c>
      <c r="K44" t="n">
        <f>SUM(M44:INDEX(M44:XFD44,1,M3))</f>
        <v>0.0</v>
      </c>
      <c r="L44" s="28"/>
    </row>
    <row r="45">
      <c r="A45" t="s">
        <v>214</v>
      </c>
      <c r="B45" t="s">
        <v>215</v>
      </c>
      <c r="C45" t="s">
        <v>216</v>
      </c>
      <c r="D45" t="s">
        <v>217</v>
      </c>
      <c r="E45" t="s">
        <v>218</v>
      </c>
      <c r="F45" t="s">
        <v>21</v>
      </c>
      <c r="G45" t="s">
        <v>22</v>
      </c>
      <c r="H45" t="s">
        <v>23</v>
      </c>
      <c r="I45" t="s">
        <v>23</v>
      </c>
      <c r="J45" t="n">
        <v>1.0</v>
      </c>
      <c r="K45" t="n">
        <f>SUM(M45:INDEX(M45:XFD45,1,M3))</f>
        <v>0.0</v>
      </c>
      <c r="L45" s="28"/>
    </row>
    <row r="46">
      <c r="A46" t="s">
        <v>219</v>
      </c>
      <c r="B46" t="s">
        <v>220</v>
      </c>
      <c r="C46" t="s">
        <v>221</v>
      </c>
      <c r="D46" t="s">
        <v>222</v>
      </c>
      <c r="E46" t="s">
        <v>223</v>
      </c>
      <c r="F46" t="s">
        <v>21</v>
      </c>
      <c r="G46" t="s">
        <v>22</v>
      </c>
      <c r="H46" t="s">
        <v>23</v>
      </c>
      <c r="I46" t="s">
        <v>23</v>
      </c>
      <c r="J46" t="n">
        <v>1.0</v>
      </c>
      <c r="K46" t="n">
        <f>SUM(M46:INDEX(M46:XFD46,1,M3))</f>
        <v>0.0</v>
      </c>
      <c r="L46" s="28"/>
    </row>
    <row r="47">
      <c r="A47" t="s">
        <v>224</v>
      </c>
      <c r="B47" t="s">
        <v>225</v>
      </c>
      <c r="C47" t="s">
        <v>226</v>
      </c>
      <c r="D47" t="s">
        <v>227</v>
      </c>
      <c r="E47" t="s">
        <v>228</v>
      </c>
      <c r="F47" t="s">
        <v>21</v>
      </c>
      <c r="G47" t="s">
        <v>22</v>
      </c>
      <c r="H47" t="s">
        <v>23</v>
      </c>
      <c r="I47" t="s">
        <v>23</v>
      </c>
      <c r="J47" t="n">
        <v>4.0</v>
      </c>
      <c r="K47" t="n">
        <f>SUM(M47:INDEX(M47:XFD47,1,M3))</f>
        <v>0.0</v>
      </c>
      <c r="L47" s="28"/>
    </row>
    <row r="48">
      <c r="A48" t="s">
        <v>229</v>
      </c>
      <c r="B48" t="s">
        <v>230</v>
      </c>
      <c r="C48" t="s">
        <v>231</v>
      </c>
      <c r="D48" t="s">
        <v>232</v>
      </c>
      <c r="E48" t="s">
        <v>233</v>
      </c>
      <c r="F48" t="s">
        <v>21</v>
      </c>
      <c r="G48" t="s">
        <v>22</v>
      </c>
      <c r="H48" t="s">
        <v>23</v>
      </c>
      <c r="I48" t="s">
        <v>23</v>
      </c>
      <c r="J48" t="n">
        <v>1.0</v>
      </c>
      <c r="K48" t="n">
        <f>SUM(M48:INDEX(M48:XFD48,1,M3))</f>
        <v>0.0</v>
      </c>
      <c r="L48" s="28"/>
    </row>
    <row r="49">
      <c r="A49" t="s">
        <v>234</v>
      </c>
      <c r="B49" t="s">
        <v>235</v>
      </c>
      <c r="C49" t="s">
        <v>236</v>
      </c>
      <c r="D49" t="s">
        <v>237</v>
      </c>
      <c r="E49" t="s">
        <v>238</v>
      </c>
      <c r="F49" t="s">
        <v>21</v>
      </c>
      <c r="G49" t="s">
        <v>22</v>
      </c>
      <c r="H49" t="s">
        <v>23</v>
      </c>
      <c r="I49" t="s">
        <v>23</v>
      </c>
      <c r="J49" t="n">
        <v>5.0</v>
      </c>
      <c r="K49" t="n">
        <f>SUM(M49:INDEX(M49:XFD49,1,M3))</f>
        <v>0.0</v>
      </c>
      <c r="L49" s="28"/>
    </row>
    <row r="50">
      <c r="A50" t="s">
        <v>239</v>
      </c>
      <c r="B50" t="s">
        <v>240</v>
      </c>
      <c r="C50" t="s">
        <v>241</v>
      </c>
      <c r="D50" t="s">
        <v>242</v>
      </c>
      <c r="E50" t="s">
        <v>243</v>
      </c>
      <c r="F50" t="s">
        <v>21</v>
      </c>
      <c r="G50" t="s">
        <v>22</v>
      </c>
      <c r="H50" t="s">
        <v>23</v>
      </c>
      <c r="I50" t="s">
        <v>23</v>
      </c>
      <c r="J50" t="n">
        <v>5.0</v>
      </c>
      <c r="K50" t="n">
        <f>SUM(M50:INDEX(M50:XFD50,1,M3))</f>
        <v>0.0</v>
      </c>
      <c r="L50" s="28"/>
    </row>
    <row r="51">
      <c r="A51" t="s">
        <v>244</v>
      </c>
      <c r="B51" t="s">
        <v>245</v>
      </c>
      <c r="C51" t="s">
        <v>246</v>
      </c>
      <c r="D51" t="s">
        <v>247</v>
      </c>
      <c r="E51" t="s">
        <v>248</v>
      </c>
      <c r="F51" t="s">
        <v>21</v>
      </c>
      <c r="G51" t="s">
        <v>22</v>
      </c>
      <c r="H51" t="s">
        <v>23</v>
      </c>
      <c r="I51" t="s">
        <v>23</v>
      </c>
      <c r="J51" t="n">
        <v>8.0</v>
      </c>
      <c r="K51" t="n">
        <f>SUM(M51:INDEX(M51:XFD51,1,M3))</f>
        <v>0.0</v>
      </c>
      <c r="L51" s="28"/>
    </row>
    <row r="52">
      <c r="A52" t="s">
        <v>249</v>
      </c>
      <c r="B52" t="s">
        <v>250</v>
      </c>
      <c r="C52" t="s">
        <v>251</v>
      </c>
      <c r="D52" t="s">
        <v>252</v>
      </c>
      <c r="E52" t="s">
        <v>253</v>
      </c>
      <c r="F52" t="s">
        <v>21</v>
      </c>
      <c r="G52" t="s">
        <v>22</v>
      </c>
      <c r="H52" t="s">
        <v>23</v>
      </c>
      <c r="I52" t="s">
        <v>23</v>
      </c>
      <c r="J52" t="n">
        <v>1.0</v>
      </c>
      <c r="K52" t="n">
        <f>SUM(M52:INDEX(M52:XFD52,1,M3))</f>
        <v>0.0</v>
      </c>
      <c r="L52" s="28"/>
    </row>
    <row r="53">
      <c r="A53" t="s">
        <v>254</v>
      </c>
      <c r="B53" t="s">
        <v>255</v>
      </c>
      <c r="C53" t="s">
        <v>256</v>
      </c>
      <c r="D53" t="s">
        <v>257</v>
      </c>
      <c r="E53" t="s">
        <v>258</v>
      </c>
      <c r="F53" t="s">
        <v>21</v>
      </c>
      <c r="G53" t="s">
        <v>22</v>
      </c>
      <c r="H53" t="s">
        <v>23</v>
      </c>
      <c r="I53" t="s">
        <v>23</v>
      </c>
      <c r="J53" t="n">
        <v>1.0</v>
      </c>
      <c r="K53" t="n">
        <f>SUM(M53:INDEX(M53:XFD53,1,M3))</f>
        <v>0.0</v>
      </c>
      <c r="L53" s="28"/>
    </row>
    <row r="54">
      <c r="A54" t="s">
        <v>259</v>
      </c>
      <c r="B54" t="s">
        <v>260</v>
      </c>
      <c r="C54" t="s">
        <v>261</v>
      </c>
      <c r="D54" t="s">
        <v>262</v>
      </c>
      <c r="E54" t="s">
        <v>263</v>
      </c>
      <c r="F54" t="s">
        <v>21</v>
      </c>
      <c r="G54" t="s">
        <v>22</v>
      </c>
      <c r="H54" t="s">
        <v>23</v>
      </c>
      <c r="I54" t="s">
        <v>23</v>
      </c>
      <c r="J54" t="n">
        <v>1.0</v>
      </c>
      <c r="K54" t="n">
        <f>SUM(M54:INDEX(M54:XFD54,1,M3))</f>
        <v>0.0</v>
      </c>
      <c r="L54" s="28"/>
    </row>
    <row r="55">
      <c r="A55" t="s">
        <v>264</v>
      </c>
      <c r="B55" t="s">
        <v>265</v>
      </c>
      <c r="C55" t="s">
        <v>266</v>
      </c>
      <c r="D55" t="s">
        <v>267</v>
      </c>
      <c r="E55" t="s">
        <v>268</v>
      </c>
      <c r="F55" t="s">
        <v>21</v>
      </c>
      <c r="G55" t="s">
        <v>22</v>
      </c>
      <c r="H55" t="s">
        <v>23</v>
      </c>
      <c r="I55" t="s">
        <v>23</v>
      </c>
      <c r="J55" t="n">
        <v>7.0</v>
      </c>
      <c r="K55" t="n">
        <f>SUM(M55:INDEX(M55:XFD55,1,M3))</f>
        <v>0.0</v>
      </c>
      <c r="L55" s="28"/>
    </row>
    <row r="56">
      <c r="A56" t="s">
        <v>269</v>
      </c>
      <c r="B56" t="s">
        <v>270</v>
      </c>
      <c r="C56" t="s">
        <v>271</v>
      </c>
      <c r="D56" t="s">
        <v>272</v>
      </c>
      <c r="E56" t="s">
        <v>273</v>
      </c>
      <c r="F56" t="s">
        <v>21</v>
      </c>
      <c r="G56" t="s">
        <v>22</v>
      </c>
      <c r="H56" t="s">
        <v>23</v>
      </c>
      <c r="I56" t="s">
        <v>23</v>
      </c>
      <c r="J56" t="n">
        <v>9.0</v>
      </c>
      <c r="K56" t="n">
        <f>SUM(M56:INDEX(M56:XFD56,1,M3))</f>
        <v>0.0</v>
      </c>
      <c r="L56" s="28"/>
    </row>
    <row r="57">
      <c r="A57" t="s">
        <v>274</v>
      </c>
      <c r="B57" t="s">
        <v>275</v>
      </c>
      <c r="C57" t="s">
        <v>276</v>
      </c>
      <c r="D57" t="s">
        <v>277</v>
      </c>
      <c r="E57" t="s">
        <v>278</v>
      </c>
      <c r="F57" t="s">
        <v>21</v>
      </c>
      <c r="G57" t="s">
        <v>22</v>
      </c>
      <c r="H57" t="s">
        <v>23</v>
      </c>
      <c r="I57" t="s">
        <v>23</v>
      </c>
      <c r="J57" t="n">
        <v>1.0</v>
      </c>
      <c r="K57" t="n">
        <f>SUM(M57:INDEX(M57:XFD57,1,M3))</f>
        <v>0.0</v>
      </c>
      <c r="L57" s="28"/>
    </row>
    <row r="58">
      <c r="A58" t="s">
        <v>279</v>
      </c>
      <c r="B58" t="s">
        <v>280</v>
      </c>
      <c r="C58" t="s">
        <v>281</v>
      </c>
      <c r="D58" t="s">
        <v>282</v>
      </c>
      <c r="E58" t="s">
        <v>283</v>
      </c>
      <c r="F58" t="s">
        <v>21</v>
      </c>
      <c r="G58" t="s">
        <v>22</v>
      </c>
      <c r="H58" t="s">
        <v>23</v>
      </c>
      <c r="I58" t="s">
        <v>23</v>
      </c>
      <c r="J58" t="n">
        <v>1.0</v>
      </c>
      <c r="K58" t="n">
        <f>SUM(M58:INDEX(M58:XFD58,1,M3))</f>
        <v>0.0</v>
      </c>
      <c r="L58" s="28"/>
    </row>
    <row r="59">
      <c r="A59" t="s">
        <v>284</v>
      </c>
      <c r="B59" t="s">
        <v>285</v>
      </c>
      <c r="C59" t="s">
        <v>286</v>
      </c>
      <c r="D59" t="s">
        <v>287</v>
      </c>
      <c r="E59" t="s">
        <v>288</v>
      </c>
      <c r="F59" t="s">
        <v>21</v>
      </c>
      <c r="G59" t="s">
        <v>22</v>
      </c>
      <c r="H59" t="s">
        <v>23</v>
      </c>
      <c r="I59" t="s">
        <v>23</v>
      </c>
      <c r="J59" t="n">
        <v>7.0</v>
      </c>
      <c r="K59" t="n">
        <f>SUM(M59:INDEX(M59:XFD59,1,M3))</f>
        <v>0.0</v>
      </c>
      <c r="L59" s="28"/>
    </row>
    <row r="60">
      <c r="A60" t="s">
        <v>289</v>
      </c>
      <c r="B60" t="s">
        <v>290</v>
      </c>
      <c r="C60" t="s">
        <v>291</v>
      </c>
      <c r="D60" t="s">
        <v>292</v>
      </c>
      <c r="E60" t="s">
        <v>293</v>
      </c>
      <c r="F60" t="s">
        <v>21</v>
      </c>
      <c r="G60" t="s">
        <v>22</v>
      </c>
      <c r="H60" t="s">
        <v>23</v>
      </c>
      <c r="I60" t="s">
        <v>23</v>
      </c>
      <c r="J60" t="n">
        <v>8.0</v>
      </c>
      <c r="K60" t="n">
        <f>SUM(M60:INDEX(M60:XFD60,1,M3))</f>
        <v>0.0</v>
      </c>
      <c r="L60" s="28"/>
    </row>
    <row r="61">
      <c r="A61" t="s">
        <v>294</v>
      </c>
      <c r="B61" t="s">
        <v>295</v>
      </c>
      <c r="C61" t="s">
        <v>296</v>
      </c>
      <c r="D61" t="s">
        <v>297</v>
      </c>
      <c r="E61" t="s">
        <v>298</v>
      </c>
      <c r="F61" t="s">
        <v>21</v>
      </c>
      <c r="G61" t="s">
        <v>22</v>
      </c>
      <c r="H61" t="s">
        <v>23</v>
      </c>
      <c r="I61" t="s">
        <v>23</v>
      </c>
      <c r="J61" t="n">
        <v>6.0</v>
      </c>
      <c r="K61" t="n">
        <f>SUM(M61:INDEX(M61:XFD61,1,M3))</f>
        <v>0.0</v>
      </c>
      <c r="L61" s="28"/>
    </row>
    <row r="62">
      <c r="A62" t="s">
        <v>299</v>
      </c>
      <c r="B62" t="s">
        <v>300</v>
      </c>
      <c r="C62" t="s">
        <v>301</v>
      </c>
      <c r="D62" t="s">
        <v>302</v>
      </c>
      <c r="E62" t="s">
        <v>303</v>
      </c>
      <c r="F62" t="s">
        <v>21</v>
      </c>
      <c r="G62" t="s">
        <v>22</v>
      </c>
      <c r="H62" t="s">
        <v>23</v>
      </c>
      <c r="I62" t="s">
        <v>23</v>
      </c>
      <c r="J62" t="n">
        <v>8.0</v>
      </c>
      <c r="K62" t="n">
        <f>SUM(M62:INDEX(M62:XFD62,1,M3))</f>
        <v>0.0</v>
      </c>
      <c r="L62" s="28"/>
    </row>
    <row r="63">
      <c r="A63" t="s">
        <v>304</v>
      </c>
      <c r="B63" t="s">
        <v>305</v>
      </c>
      <c r="C63" t="s">
        <v>306</v>
      </c>
      <c r="D63" t="s">
        <v>307</v>
      </c>
      <c r="E63" t="s">
        <v>308</v>
      </c>
      <c r="F63" t="s">
        <v>21</v>
      </c>
      <c r="G63" t="s">
        <v>22</v>
      </c>
      <c r="H63" t="s">
        <v>23</v>
      </c>
      <c r="I63" t="s">
        <v>23</v>
      </c>
      <c r="J63" t="n">
        <v>2.0</v>
      </c>
      <c r="K63" t="n">
        <f>SUM(M63:INDEX(M63:XFD63,1,M3))</f>
        <v>0.0</v>
      </c>
      <c r="L63" s="28"/>
    </row>
    <row r="64">
      <c r="A64" t="s">
        <v>309</v>
      </c>
      <c r="B64" t="s">
        <v>310</v>
      </c>
      <c r="C64" t="s">
        <v>311</v>
      </c>
      <c r="D64" t="s">
        <v>312</v>
      </c>
      <c r="E64" t="s">
        <v>313</v>
      </c>
      <c r="F64" t="s">
        <v>21</v>
      </c>
      <c r="G64" t="s">
        <v>22</v>
      </c>
      <c r="H64" t="s">
        <v>23</v>
      </c>
      <c r="I64" t="s">
        <v>23</v>
      </c>
      <c r="J64" t="n">
        <v>8.0</v>
      </c>
      <c r="K64" t="n">
        <f>SUM(M64:INDEX(M64:XFD64,1,M3))</f>
        <v>0.0</v>
      </c>
      <c r="L64" s="28"/>
    </row>
    <row r="65">
      <c r="A65" t="s">
        <v>314</v>
      </c>
      <c r="B65" t="s">
        <v>315</v>
      </c>
      <c r="C65" t="s">
        <v>316</v>
      </c>
      <c r="D65" t="s">
        <v>317</v>
      </c>
      <c r="E65" t="s">
        <v>318</v>
      </c>
      <c r="F65" t="s">
        <v>21</v>
      </c>
      <c r="G65" t="s">
        <v>22</v>
      </c>
      <c r="H65" t="s">
        <v>23</v>
      </c>
      <c r="I65" t="s">
        <v>23</v>
      </c>
      <c r="J65" t="n">
        <v>10.0</v>
      </c>
      <c r="K65" t="n">
        <f>SUM(M65:INDEX(M65:XFD65,1,M3))</f>
        <v>0.0</v>
      </c>
      <c r="L65" s="28"/>
    </row>
    <row r="66">
      <c r="A66" t="s">
        <v>319</v>
      </c>
      <c r="B66" t="s">
        <v>320</v>
      </c>
      <c r="C66" t="s">
        <v>321</v>
      </c>
      <c r="D66" t="s">
        <v>322</v>
      </c>
      <c r="E66" t="s">
        <v>323</v>
      </c>
      <c r="F66" t="s">
        <v>21</v>
      </c>
      <c r="G66" t="s">
        <v>22</v>
      </c>
      <c r="H66" t="s">
        <v>23</v>
      </c>
      <c r="I66" t="s">
        <v>23</v>
      </c>
      <c r="J66" t="n">
        <v>5.0</v>
      </c>
      <c r="K66" t="n">
        <f>SUM(M66:INDEX(M66:XFD66,1,M3))</f>
        <v>0.0</v>
      </c>
      <c r="L66" s="28"/>
    </row>
    <row r="67">
      <c r="A67" t="s">
        <v>324</v>
      </c>
      <c r="B67" t="s">
        <v>325</v>
      </c>
      <c r="C67" t="s">
        <v>326</v>
      </c>
      <c r="D67" t="s">
        <v>327</v>
      </c>
      <c r="E67" t="s">
        <v>328</v>
      </c>
      <c r="F67" t="s">
        <v>21</v>
      </c>
      <c r="G67" t="s">
        <v>22</v>
      </c>
      <c r="H67" t="s">
        <v>23</v>
      </c>
      <c r="I67" t="s">
        <v>23</v>
      </c>
      <c r="J67" t="n">
        <v>18.0</v>
      </c>
      <c r="K67" t="n">
        <f>SUM(M67:INDEX(M67:XFD67,1,M3))</f>
        <v>0.0</v>
      </c>
      <c r="L67" s="28"/>
    </row>
    <row r="68">
      <c r="A68" t="s">
        <v>329</v>
      </c>
      <c r="B68" t="s">
        <v>330</v>
      </c>
      <c r="C68" t="s">
        <v>331</v>
      </c>
      <c r="D68" t="s">
        <v>332</v>
      </c>
      <c r="E68" t="s">
        <v>333</v>
      </c>
      <c r="F68" t="s">
        <v>21</v>
      </c>
      <c r="G68" t="s">
        <v>22</v>
      </c>
      <c r="H68" t="s">
        <v>23</v>
      </c>
      <c r="I68" t="s">
        <v>23</v>
      </c>
      <c r="J68" t="n">
        <v>9.0</v>
      </c>
      <c r="K68" t="n">
        <f>SUM(M68:INDEX(M68:XFD68,1,M3))</f>
        <v>0.0</v>
      </c>
      <c r="L68" s="28"/>
    </row>
    <row r="69">
      <c r="A69" t="s">
        <v>334</v>
      </c>
      <c r="B69" t="s">
        <v>335</v>
      </c>
      <c r="C69" t="s">
        <v>336</v>
      </c>
      <c r="D69" t="s">
        <v>337</v>
      </c>
      <c r="E69" t="s">
        <v>338</v>
      </c>
      <c r="F69" t="s">
        <v>21</v>
      </c>
      <c r="G69" t="s">
        <v>22</v>
      </c>
      <c r="H69" t="s">
        <v>23</v>
      </c>
      <c r="I69" t="s">
        <v>23</v>
      </c>
      <c r="J69" t="n">
        <v>1.0</v>
      </c>
      <c r="K69" t="n">
        <f>SUM(M69:INDEX(M69:XFD69,1,M3))</f>
        <v>0.0</v>
      </c>
      <c r="L69" s="28"/>
    </row>
    <row r="70">
      <c r="A70" t="s">
        <v>339</v>
      </c>
      <c r="B70" t="s">
        <v>340</v>
      </c>
      <c r="C70" t="s">
        <v>341</v>
      </c>
      <c r="D70" t="s">
        <v>342</v>
      </c>
      <c r="E70" t="s">
        <v>343</v>
      </c>
      <c r="F70" t="s">
        <v>21</v>
      </c>
      <c r="G70" t="s">
        <v>22</v>
      </c>
      <c r="H70" t="s">
        <v>23</v>
      </c>
      <c r="I70" t="s">
        <v>23</v>
      </c>
      <c r="J70" t="n">
        <v>2.0</v>
      </c>
      <c r="K70" t="n">
        <f>SUM(M70:INDEX(M70:XFD70,1,M3))</f>
        <v>0.0</v>
      </c>
      <c r="L70" s="28"/>
    </row>
    <row r="71">
      <c r="A71" t="s">
        <v>344</v>
      </c>
      <c r="B71" t="s">
        <v>345</v>
      </c>
      <c r="C71" t="s">
        <v>346</v>
      </c>
      <c r="D71" t="s">
        <v>347</v>
      </c>
      <c r="E71" t="s">
        <v>348</v>
      </c>
      <c r="F71" t="s">
        <v>21</v>
      </c>
      <c r="G71" t="s">
        <v>22</v>
      </c>
      <c r="H71" t="s">
        <v>23</v>
      </c>
      <c r="I71" t="s">
        <v>23</v>
      </c>
      <c r="J71" t="n">
        <v>6.0</v>
      </c>
      <c r="K71" t="n">
        <f>SUM(M71:INDEX(M71:XFD71,1,M3))</f>
        <v>0.0</v>
      </c>
      <c r="L71" s="28"/>
    </row>
    <row r="72">
      <c r="A72" t="s">
        <v>349</v>
      </c>
      <c r="B72" t="s">
        <v>350</v>
      </c>
      <c r="C72" t="s">
        <v>351</v>
      </c>
      <c r="D72" t="s">
        <v>352</v>
      </c>
      <c r="E72" t="s">
        <v>353</v>
      </c>
      <c r="F72" t="s">
        <v>21</v>
      </c>
      <c r="G72" t="s">
        <v>22</v>
      </c>
      <c r="H72" t="s">
        <v>23</v>
      </c>
      <c r="I72" t="s">
        <v>23</v>
      </c>
      <c r="J72" t="n">
        <v>3.0</v>
      </c>
      <c r="K72" t="n">
        <f>SUM(M72:INDEX(M72:XFD72,1,M3))</f>
        <v>0.0</v>
      </c>
      <c r="L72" s="28"/>
    </row>
    <row r="73">
      <c r="A73" t="s">
        <v>354</v>
      </c>
      <c r="B73" t="s">
        <v>355</v>
      </c>
      <c r="C73" t="s">
        <v>356</v>
      </c>
      <c r="D73" t="s">
        <v>357</v>
      </c>
      <c r="E73" t="s">
        <v>358</v>
      </c>
      <c r="F73" t="s">
        <v>21</v>
      </c>
      <c r="G73" t="s">
        <v>22</v>
      </c>
      <c r="H73" t="s">
        <v>23</v>
      </c>
      <c r="I73" t="s">
        <v>23</v>
      </c>
      <c r="J73" t="n">
        <v>5.0</v>
      </c>
      <c r="K73" t="n">
        <f>SUM(M73:INDEX(M73:XFD73,1,M3))</f>
        <v>0.0</v>
      </c>
      <c r="L73" s="28"/>
    </row>
    <row r="74">
      <c r="A74" t="s">
        <v>359</v>
      </c>
      <c r="B74" t="s">
        <v>360</v>
      </c>
      <c r="C74" t="s">
        <v>361</v>
      </c>
      <c r="D74" t="s">
        <v>362</v>
      </c>
      <c r="E74" t="s">
        <v>363</v>
      </c>
      <c r="F74" t="s">
        <v>21</v>
      </c>
      <c r="G74" t="s">
        <v>22</v>
      </c>
      <c r="H74" t="s">
        <v>23</v>
      </c>
      <c r="I74" t="s">
        <v>23</v>
      </c>
      <c r="J74" t="n">
        <v>1.0</v>
      </c>
      <c r="K74" t="n">
        <f>SUM(M74:INDEX(M74:XFD74,1,M3))</f>
        <v>0.0</v>
      </c>
      <c r="L74" s="28"/>
    </row>
    <row r="75">
      <c r="A75" t="s">
        <v>364</v>
      </c>
      <c r="B75" t="s">
        <v>365</v>
      </c>
      <c r="C75" t="s">
        <v>366</v>
      </c>
      <c r="D75" t="s">
        <v>367</v>
      </c>
      <c r="E75" t="s">
        <v>368</v>
      </c>
      <c r="F75" t="s">
        <v>21</v>
      </c>
      <c r="G75" t="s">
        <v>22</v>
      </c>
      <c r="H75" t="s">
        <v>23</v>
      </c>
      <c r="I75" t="s">
        <v>23</v>
      </c>
      <c r="J75" t="n">
        <v>6.0</v>
      </c>
      <c r="K75" t="n">
        <f>SUM(M75:INDEX(M75:XFD75,1,M3))</f>
        <v>0.0</v>
      </c>
      <c r="L75" s="28"/>
    </row>
    <row r="76">
      <c r="A76" t="s">
        <v>369</v>
      </c>
      <c r="B76" t="s">
        <v>370</v>
      </c>
      <c r="C76" t="s">
        <v>371</v>
      </c>
      <c r="D76" t="s">
        <v>372</v>
      </c>
      <c r="E76" t="s">
        <v>373</v>
      </c>
      <c r="F76" t="s">
        <v>21</v>
      </c>
      <c r="G76" t="s">
        <v>22</v>
      </c>
      <c r="H76" t="s">
        <v>23</v>
      </c>
      <c r="I76" t="s">
        <v>23</v>
      </c>
      <c r="J76" t="n">
        <v>8.0</v>
      </c>
      <c r="K76" t="n">
        <f>SUM(M76:INDEX(M76:XFD76,1,M3))</f>
        <v>0.0</v>
      </c>
      <c r="L76" s="28"/>
    </row>
    <row r="77">
      <c r="A77" t="s">
        <v>374</v>
      </c>
      <c r="B77" t="s">
        <v>375</v>
      </c>
      <c r="C77" t="s">
        <v>376</v>
      </c>
      <c r="D77" t="s">
        <v>377</v>
      </c>
      <c r="E77" t="s">
        <v>378</v>
      </c>
      <c r="F77" t="s">
        <v>21</v>
      </c>
      <c r="G77" t="s">
        <v>22</v>
      </c>
      <c r="H77" t="s">
        <v>23</v>
      </c>
      <c r="I77" t="s">
        <v>23</v>
      </c>
      <c r="J77" t="n">
        <v>5.0</v>
      </c>
      <c r="K77" t="n">
        <f>SUM(M77:INDEX(M77:XFD77,1,M3))</f>
        <v>0.0</v>
      </c>
      <c r="L77" s="28"/>
    </row>
    <row r="78">
      <c r="A78" t="s">
        <v>379</v>
      </c>
      <c r="B78" t="s">
        <v>380</v>
      </c>
      <c r="C78" t="s">
        <v>381</v>
      </c>
      <c r="D78" t="s">
        <v>382</v>
      </c>
      <c r="E78" t="s">
        <v>383</v>
      </c>
      <c r="F78" t="s">
        <v>21</v>
      </c>
      <c r="G78" t="s">
        <v>22</v>
      </c>
      <c r="H78" t="s">
        <v>23</v>
      </c>
      <c r="I78" t="s">
        <v>23</v>
      </c>
      <c r="J78" t="n">
        <v>8.0</v>
      </c>
      <c r="K78" t="n">
        <f>SUM(M78:INDEX(M78:XFD78,1,M3))</f>
        <v>0.0</v>
      </c>
      <c r="L78" s="28"/>
    </row>
    <row r="79">
      <c r="A79" t="s">
        <v>384</v>
      </c>
      <c r="B79" t="s">
        <v>385</v>
      </c>
      <c r="C79" t="s">
        <v>386</v>
      </c>
      <c r="D79" t="s">
        <v>387</v>
      </c>
      <c r="E79" t="s">
        <v>388</v>
      </c>
      <c r="F79" t="s">
        <v>21</v>
      </c>
      <c r="G79" t="s">
        <v>22</v>
      </c>
      <c r="H79" t="s">
        <v>23</v>
      </c>
      <c r="I79" t="s">
        <v>23</v>
      </c>
      <c r="J79" t="n">
        <v>5.0</v>
      </c>
      <c r="K79" t="n">
        <f>SUM(M79:INDEX(M79:XFD79,1,M3))</f>
        <v>0.0</v>
      </c>
      <c r="L79" s="28"/>
    </row>
    <row r="80">
      <c r="A80" t="s">
        <v>389</v>
      </c>
      <c r="B80" t="s">
        <v>390</v>
      </c>
      <c r="C80" t="s">
        <v>391</v>
      </c>
      <c r="D80" t="s">
        <v>392</v>
      </c>
      <c r="E80" t="s">
        <v>393</v>
      </c>
      <c r="F80" t="s">
        <v>21</v>
      </c>
      <c r="G80" t="s">
        <v>22</v>
      </c>
      <c r="H80" t="s">
        <v>23</v>
      </c>
      <c r="I80" t="s">
        <v>23</v>
      </c>
      <c r="J80" t="n">
        <v>9.0</v>
      </c>
      <c r="K80" t="n">
        <f>SUM(M80:INDEX(M80:XFD80,1,M3))</f>
        <v>0.0</v>
      </c>
      <c r="L80" s="28"/>
    </row>
    <row r="81">
      <c r="A81" t="s">
        <v>394</v>
      </c>
      <c r="B81" t="s">
        <v>395</v>
      </c>
      <c r="C81" t="s">
        <v>396</v>
      </c>
      <c r="D81" t="s">
        <v>397</v>
      </c>
      <c r="E81" t="s">
        <v>398</v>
      </c>
      <c r="F81" t="s">
        <v>21</v>
      </c>
      <c r="G81" t="s">
        <v>22</v>
      </c>
      <c r="H81" t="s">
        <v>23</v>
      </c>
      <c r="I81" t="s">
        <v>23</v>
      </c>
      <c r="J81" t="n">
        <v>3.0</v>
      </c>
      <c r="K81" t="n">
        <f>SUM(M81:INDEX(M81:XFD81,1,M3))</f>
        <v>0.0</v>
      </c>
      <c r="L81" s="28"/>
    </row>
    <row r="82">
      <c r="A82" t="s">
        <v>399</v>
      </c>
      <c r="B82" t="s">
        <v>400</v>
      </c>
      <c r="C82" t="s">
        <v>401</v>
      </c>
      <c r="D82" t="s">
        <v>402</v>
      </c>
      <c r="E82" t="s">
        <v>403</v>
      </c>
      <c r="F82" t="s">
        <v>21</v>
      </c>
      <c r="G82" t="s">
        <v>22</v>
      </c>
      <c r="H82" t="s">
        <v>23</v>
      </c>
      <c r="I82" t="s">
        <v>23</v>
      </c>
      <c r="J82" t="n">
        <v>1.0</v>
      </c>
      <c r="K82" t="n">
        <f>SUM(M82:INDEX(M82:XFD82,1,M3))</f>
        <v>0.0</v>
      </c>
      <c r="L82" s="28"/>
    </row>
    <row r="83">
      <c r="A83" t="s">
        <v>404</v>
      </c>
      <c r="B83" t="s">
        <v>405</v>
      </c>
      <c r="C83" t="s">
        <v>406</v>
      </c>
      <c r="D83" t="s">
        <v>407</v>
      </c>
      <c r="E83" t="s">
        <v>408</v>
      </c>
      <c r="F83" t="s">
        <v>21</v>
      </c>
      <c r="G83" t="s">
        <v>22</v>
      </c>
      <c r="H83" t="s">
        <v>23</v>
      </c>
      <c r="I83" t="s">
        <v>23</v>
      </c>
      <c r="J83" t="n">
        <v>26.0</v>
      </c>
      <c r="K83" t="n">
        <f>SUM(M83:INDEX(M83:XFD83,1,M3))</f>
        <v>0.0</v>
      </c>
      <c r="L83" s="28"/>
    </row>
    <row r="84">
      <c r="A84" t="s">
        <v>409</v>
      </c>
      <c r="B84" t="s">
        <v>410</v>
      </c>
      <c r="C84" t="s">
        <v>411</v>
      </c>
      <c r="D84" t="s">
        <v>412</v>
      </c>
      <c r="E84" t="s">
        <v>413</v>
      </c>
      <c r="F84" t="s">
        <v>21</v>
      </c>
      <c r="G84" t="s">
        <v>22</v>
      </c>
      <c r="H84" t="s">
        <v>23</v>
      </c>
      <c r="I84" t="s">
        <v>23</v>
      </c>
      <c r="J84" t="n">
        <v>16.0</v>
      </c>
      <c r="K84" t="n">
        <f>SUM(M84:INDEX(M84:XFD84,1,M3))</f>
        <v>0.0</v>
      </c>
      <c r="L84" s="28"/>
    </row>
    <row r="85">
      <c r="A85" t="s">
        <v>414</v>
      </c>
      <c r="B85" t="s">
        <v>415</v>
      </c>
      <c r="C85" t="s">
        <v>416</v>
      </c>
      <c r="D85" t="s">
        <v>417</v>
      </c>
      <c r="E85" t="s">
        <v>418</v>
      </c>
      <c r="F85" t="s">
        <v>21</v>
      </c>
      <c r="G85" t="s">
        <v>22</v>
      </c>
      <c r="H85" t="s">
        <v>23</v>
      </c>
      <c r="I85" t="s">
        <v>23</v>
      </c>
      <c r="J85" t="n">
        <v>6.0</v>
      </c>
      <c r="K85" t="n">
        <f>SUM(M85:INDEX(M85:XFD85,1,M3))</f>
        <v>0.0</v>
      </c>
      <c r="L85" s="28"/>
    </row>
    <row r="86">
      <c r="A86" t="s">
        <v>419</v>
      </c>
      <c r="B86" t="s">
        <v>420</v>
      </c>
      <c r="C86" t="s">
        <v>421</v>
      </c>
      <c r="D86" t="s">
        <v>422</v>
      </c>
      <c r="E86" t="s">
        <v>423</v>
      </c>
      <c r="F86" t="s">
        <v>21</v>
      </c>
      <c r="G86" t="s">
        <v>22</v>
      </c>
      <c r="H86" t="s">
        <v>23</v>
      </c>
      <c r="I86" t="s">
        <v>23</v>
      </c>
      <c r="J86" t="n">
        <v>1.0</v>
      </c>
      <c r="K86" t="n">
        <f>SUM(M86:INDEX(M86:XFD86,1,M3))</f>
        <v>0.0</v>
      </c>
      <c r="L86" s="28"/>
    </row>
    <row r="87">
      <c r="A87" t="s">
        <v>424</v>
      </c>
      <c r="B87" t="s">
        <v>425</v>
      </c>
      <c r="C87" t="s">
        <v>426</v>
      </c>
      <c r="D87" t="s">
        <v>427</v>
      </c>
      <c r="E87" t="s">
        <v>428</v>
      </c>
      <c r="F87" t="s">
        <v>21</v>
      </c>
      <c r="G87" t="s">
        <v>22</v>
      </c>
      <c r="H87" t="s">
        <v>23</v>
      </c>
      <c r="I87" t="s">
        <v>23</v>
      </c>
      <c r="J87" t="n">
        <v>1.0</v>
      </c>
      <c r="K87" t="n">
        <f>SUM(M87:INDEX(M87:XFD87,1,M3))</f>
        <v>0.0</v>
      </c>
      <c r="L87" s="28"/>
    </row>
    <row r="88">
      <c r="A88" t="s">
        <v>429</v>
      </c>
      <c r="B88" t="s">
        <v>430</v>
      </c>
      <c r="C88" t="s">
        <v>431</v>
      </c>
      <c r="D88" t="s">
        <v>432</v>
      </c>
      <c r="E88" t="s">
        <v>433</v>
      </c>
      <c r="F88" t="s">
        <v>21</v>
      </c>
      <c r="G88" t="s">
        <v>22</v>
      </c>
      <c r="H88" t="s">
        <v>23</v>
      </c>
      <c r="I88" t="s">
        <v>23</v>
      </c>
      <c r="J88" t="n">
        <v>2.0</v>
      </c>
      <c r="K88" t="n">
        <f>SUM(M88:INDEX(M88:XFD88,1,M3))</f>
        <v>0.0</v>
      </c>
      <c r="L88" s="28"/>
    </row>
    <row r="89" ht="8.0" customHeight="true">
      <c r="A89" s="28"/>
      <c r="B89" s="28"/>
      <c r="C89" s="28"/>
      <c r="D89" s="28"/>
      <c r="E89" s="28"/>
      <c r="F89" s="28"/>
      <c r="G89" s="28"/>
      <c r="H89" s="28"/>
      <c r="I89" s="28"/>
      <c r="J89" s="28"/>
      <c r="K89" s="28"/>
      <c r="L89" s="28"/>
      <c r="M89" s="28"/>
      <c r="N89" s="28"/>
      <c r="O89" s="28"/>
      <c r="P89" s="28"/>
      <c r="Q89" s="28"/>
      <c r="R89" s="28"/>
      <c r="S89" s="28"/>
      <c r="T89" s="28"/>
      <c r="U89" s="28"/>
      <c r="V89" s="28"/>
      <c r="W89" s="28"/>
      <c r="X89" s="28"/>
      <c r="Y89" s="28"/>
      <c r="Z89" s="28"/>
      <c r="AA89" s="28"/>
      <c r="AB89" s="28"/>
      <c r="AC89" s="28"/>
      <c r="AD89" s="28"/>
      <c r="AE89" s="28"/>
      <c r="AF89" s="28"/>
    </row>
    <row r="90">
      <c r="A90" t="s" s="32">
        <v>434</v>
      </c>
      <c r="B90" s="33"/>
      <c r="C90" s="34"/>
      <c r="D90" s="35"/>
      <c r="E90" s="36"/>
      <c r="F90" s="37"/>
      <c r="G90" s="38"/>
      <c r="H90" s="39"/>
      <c r="I90" s="40"/>
      <c r="J90" s="41"/>
      <c r="K90" s="42"/>
      <c r="L90" s="43"/>
      <c r="M90" t="n" s="44">
        <f>IF(M3&gt;=1,"P1 - B1","")</f>
        <v>0.0</v>
      </c>
      <c r="N90" t="n" s="45">
        <f>IF(M3&gt;=2,"P1 - B2","")</f>
        <v>0.0</v>
      </c>
      <c r="O90" t="n" s="46">
        <f>IF(M3&gt;=3,"P1 - B3","")</f>
        <v>0.0</v>
      </c>
      <c r="P90" t="n" s="47">
        <f>IF(M3&gt;=4,"P1 - B4","")</f>
        <v>0.0</v>
      </c>
      <c r="Q90" t="n" s="48">
        <f>IF(M3&gt;=5,"P1 - B5","")</f>
        <v>0.0</v>
      </c>
      <c r="R90" t="n" s="49">
        <f>IF(M3&gt;=6,"P1 - B6","")</f>
        <v>0.0</v>
      </c>
      <c r="S90" t="n" s="50">
        <f>IF(M3&gt;=7,"P1 - B7","")</f>
        <v>0.0</v>
      </c>
      <c r="T90" t="n" s="51">
        <f>IF(M3&gt;=8,"P1 - B8","")</f>
        <v>0.0</v>
      </c>
      <c r="U90" t="n" s="52">
        <f>IF(M3&gt;=9,"P1 - B9","")</f>
        <v>0.0</v>
      </c>
      <c r="V90" t="n" s="53">
        <f>IF(M3&gt;=10,"P1 - B10","")</f>
        <v>0.0</v>
      </c>
      <c r="W90" t="n" s="54">
        <f>IF(M3&gt;=11,"P1 - B11","")</f>
        <v>0.0</v>
      </c>
      <c r="X90" t="n" s="55">
        <f>IF(M3&gt;=12,"P1 - B12","")</f>
        <v>0.0</v>
      </c>
      <c r="Y90" t="n" s="56">
        <f>IF(M3&gt;=13,"P1 - B13","")</f>
        <v>0.0</v>
      </c>
      <c r="Z90" t="n" s="57">
        <f>IF(M3&gt;=14,"P1 - B14","")</f>
        <v>0.0</v>
      </c>
      <c r="AA90" t="n" s="58">
        <f>IF(M3&gt;=15,"P1 - B15","")</f>
        <v>0.0</v>
      </c>
      <c r="AB90" t="n" s="59">
        <f>IF(M3&gt;=16,"P1 - B16","")</f>
        <v>0.0</v>
      </c>
      <c r="AC90" t="n" s="60">
        <f>IF(M3&gt;=17,"P1 - B17","")</f>
        <v>0.0</v>
      </c>
      <c r="AD90" t="n" s="61">
        <f>IF(M3&gt;=18,"P1 - B18","")</f>
        <v>0.0</v>
      </c>
      <c r="AE90" t="n" s="62">
        <f>IF(M3&gt;=19,"P1 - B19","")</f>
        <v>0.0</v>
      </c>
      <c r="AF90" t="n" s="63">
        <f>IF(M3&gt;=20,"P1 - B20","")</f>
        <v>0.0</v>
      </c>
    </row>
    <row r="91">
      <c r="A91" t="s" s="65">
        <v>435</v>
      </c>
      <c r="B91" s="66"/>
      <c r="C91" s="67"/>
      <c r="D91" s="68"/>
      <c r="E91" s="69"/>
      <c r="F91" s="70"/>
      <c r="G91" s="71"/>
      <c r="H91" s="72"/>
      <c r="I91" s="73"/>
      <c r="J91" s="74"/>
      <c r="K91" s="75"/>
      <c r="L91" s="76"/>
    </row>
    <row r="92">
      <c r="A92" t="s" s="78">
        <v>436</v>
      </c>
      <c r="B92" s="79"/>
      <c r="C92" s="80"/>
      <c r="D92" s="81"/>
      <c r="E92" s="82"/>
      <c r="F92" s="83"/>
      <c r="G92" s="84"/>
      <c r="H92" s="85"/>
      <c r="I92" s="86"/>
      <c r="J92" s="87"/>
      <c r="K92" s="88"/>
      <c r="L92" s="89"/>
    </row>
    <row r="93">
      <c r="A93" t="s" s="91">
        <v>437</v>
      </c>
      <c r="B93" s="92"/>
      <c r="C93" s="93"/>
      <c r="D93" s="94"/>
      <c r="E93" s="95"/>
      <c r="F93" s="96"/>
      <c r="G93" s="97"/>
      <c r="H93" s="98"/>
      <c r="I93" s="99"/>
      <c r="J93" s="100"/>
      <c r="K93" s="101"/>
      <c r="L93" s="102"/>
    </row>
    <row r="94">
      <c r="A94" t="s" s="104">
        <v>438</v>
      </c>
      <c r="B94" s="105"/>
      <c r="C94" s="106"/>
      <c r="D94" s="107"/>
      <c r="E94" s="108"/>
      <c r="F94" s="109"/>
      <c r="G94" s="110"/>
      <c r="H94" s="111"/>
      <c r="I94" s="112"/>
      <c r="J94" s="113"/>
      <c r="K94" s="114"/>
      <c r="L94" s="115"/>
    </row>
    <row r="95" ht="8.0" customHeight="true">
      <c r="A95" s="28"/>
      <c r="B95" s="28"/>
      <c r="C95" s="28"/>
      <c r="D95" s="28"/>
      <c r="E95" s="28"/>
      <c r="F95" s="28"/>
      <c r="G95" s="28"/>
      <c r="H95" s="28"/>
      <c r="I95" s="28"/>
      <c r="J95" s="28"/>
      <c r="K95" s="28"/>
      <c r="L95" s="28"/>
      <c r="M95" s="28"/>
      <c r="N95" s="28"/>
      <c r="O95" s="28"/>
      <c r="P95" s="28"/>
      <c r="Q95" s="28"/>
      <c r="R95" s="28"/>
      <c r="S95" s="28"/>
      <c r="T95" s="28"/>
      <c r="U95" s="28"/>
      <c r="V95" s="28"/>
      <c r="W95" s="28"/>
      <c r="X95" s="28"/>
      <c r="Y95" s="28"/>
      <c r="Z95" s="28"/>
      <c r="AA95" s="28"/>
      <c r="AB95" s="28"/>
      <c r="AC95" s="28"/>
      <c r="AD95" s="28"/>
      <c r="AE95" s="28"/>
      <c r="AF95" s="28"/>
    </row>
    <row r="96"/>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89:AF89"/>
    <mergeCell ref="A90:L90"/>
    <mergeCell ref="A91:L91"/>
    <mergeCell ref="A92:L92"/>
    <mergeCell ref="A93:L93"/>
    <mergeCell ref="A94:L94"/>
    <mergeCell ref="A95:AF95"/>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conditionalFormatting sqref="K81">
    <cfRule type="expression" dxfId="75" priority="76">
      <formula>OR((J81 &lt;&gt; K81), (INT(J81) &lt;&gt; J81))</formula>
    </cfRule>
  </conditionalFormatting>
  <conditionalFormatting sqref="K82">
    <cfRule type="expression" dxfId="76" priority="77">
      <formula>OR((J82 &lt;&gt; K82), (INT(J82) &lt;&gt; J82))</formula>
    </cfRule>
  </conditionalFormatting>
  <conditionalFormatting sqref="K83">
    <cfRule type="expression" dxfId="77" priority="78">
      <formula>OR((J83 &lt;&gt; K83), (INT(J83) &lt;&gt; J83))</formula>
    </cfRule>
  </conditionalFormatting>
  <conditionalFormatting sqref="K84">
    <cfRule type="expression" dxfId="78" priority="79">
      <formula>OR((J84 &lt;&gt; K84), (INT(J84) &lt;&gt; J84))</formula>
    </cfRule>
  </conditionalFormatting>
  <conditionalFormatting sqref="K85">
    <cfRule type="expression" dxfId="79" priority="80">
      <formula>OR((J85 &lt;&gt; K85), (INT(J85) &lt;&gt; J85))</formula>
    </cfRule>
  </conditionalFormatting>
  <conditionalFormatting sqref="K86">
    <cfRule type="expression" dxfId="80" priority="81">
      <formula>OR((J86 &lt;&gt; K86), (INT(J86) &lt;&gt; J86))</formula>
    </cfRule>
  </conditionalFormatting>
  <conditionalFormatting sqref="K87">
    <cfRule type="expression" dxfId="81" priority="82">
      <formula>OR((J87 &lt;&gt; K87), (INT(J87) &lt;&gt; J87))</formula>
    </cfRule>
  </conditionalFormatting>
  <conditionalFormatting sqref="K88">
    <cfRule type="expression" dxfId="82" priority="83">
      <formula>OR((J88 &lt;&gt; K88), (INT(J88) &lt;&gt; J88))</formula>
    </cfRule>
  </conditionalFormatting>
  <dataValidations count="3">
    <dataValidation type="whole" operator="between" sqref="M3" allowBlank="true" errorStyle="stop" showErrorMessage="true" errorTitle="Validation error" error="Enter a whole number between 1 and 20">
      <formula1>1</formula1>
      <formula2>20</formula2>
    </dataValidation>
    <dataValidation type="whole" operator="greaterThanOrEqual" sqref="M6:M89 N6:N89 O6:O89 P6:P89 Q6:Q89 R6:R89 S6:S89 T6:T89 U6:U89 V6:V89 W6:W89 X6:X89 Y6:Y89 Z6:Z89 AA6:AA89 AB6:AB89 AC6:AC89 AD6:AD89 AE6:AE89 AF6:AF89" allowBlank="true" errorStyle="stop" showErrorMessage="true" errorTitle="Validation error" error="Enter a whole number greater than or equal to 0">
      <formula1>0</formula1>
    </dataValidation>
    <dataValidation type="decimal" operator="greaterThan" sqref="M91:M94 N91:N94 O91:O94 P91:P94 Q91:Q94 R91:R94 S91:S94 T91:T94 U91:U94 V91:V94 W91:W94 X91:X94 Y91:Y94 Z91:Z94 AA91:AA94 AB91:AB94 AC91:AC94 AD91:AD94 AE91:AE94 AF91:AF94" allowBlank="true" errorStyle="stop" showErrorMessage="true" errorTitle="Validation error" error="Enter a number greater than 0">
      <formula1>0.0</formula1>
    </dataValidation>
  </dataValidations>
  <pageMargins bottom="0.75" footer="0.3" header="0.3" left="0.7" right="0.7" top="0.75"/>
</worksheet>
</file>

<file path=xl/worksheets/sheet2.xml><?xml version="1.0" encoding="utf-8"?>
<worksheet xmlns="http://schemas.openxmlformats.org/spreadsheetml/2006/main">
  <dimension ref="A1:A10"/>
  <sheetViews>
    <sheetView workbookViewId="0"/>
  </sheetViews>
  <sheetFormatPr defaultRowHeight="15.0"/>
  <cols>
    <col min="1" max="1" width="120.0" customWidth="true"/>
  </cols>
  <sheetData>
    <row r="1">
      <c r="A1" t="s" s="116">
        <v>439</v>
      </c>
    </row>
    <row r="2">
      <c r="A2" t="s" s="117">
        <v>440</v>
      </c>
    </row>
    <row r="3">
      <c r="A3" t="s" s="118">
        <v>441</v>
      </c>
    </row>
    <row r="4">
      <c r="A4" t="s" s="119">
        <v>442</v>
      </c>
    </row>
    <row r="5">
      <c r="A5" t="s" s="120">
        <v>443</v>
      </c>
    </row>
    <row r="6">
      <c r="A6" t="s" s="121">
        <v>444</v>
      </c>
    </row>
    <row r="7">
      <c r="A7" t="s" s="122">
        <v>445</v>
      </c>
    </row>
    <row r="8">
      <c r="A8" t="s" s="123">
        <v>446</v>
      </c>
    </row>
    <row r="9">
      <c r="A9" t="s" s="124">
        <v>447</v>
      </c>
    </row>
    <row r="10"/>
  </sheetData>
  <sheetProtection password="DFB5" sheet="true" scenarios="true" objects="true"/>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25">
        <v>448</v>
      </c>
      <c r="B1" t="s" s="126">
        <v>449</v>
      </c>
    </row>
    <row r="2">
      <c r="A2" t="s" s="127">
        <v>450</v>
      </c>
      <c r="B2" t="s" s="128">
        <v>451</v>
      </c>
    </row>
    <row r="3">
      <c r="A3" t="s" s="129">
        <v>452</v>
      </c>
      <c r="B3" t="s" s="130">
        <v>453</v>
      </c>
    </row>
    <row r="4">
      <c r="A4" t="s" s="131">
        <v>454</v>
      </c>
      <c r="B4" t="s" s="132">
        <v>455</v>
      </c>
    </row>
    <row r="5">
      <c r="A5" t="s" s="133">
        <v>456</v>
      </c>
      <c r="B5" t="n" s="134">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2025-01-23T05:29:49Z</dcterms:created>
  <dc:creator>Apache POI</dc:creator>
</cp:coreProperties>
</file>