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Types>
</file>

<file path=_rels/.rels><?xml version="1.0" encoding="UTF-8" standalone="no"?><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workbookProtection lockStructure="true"/>
  <bookViews>
    <workbookView activeTab="0"/>
  </bookViews>
  <sheets>
    <sheet name="Box packing information" r:id="rId3" sheetId="1"/>
    <sheet name="Instructions" r:id="rId4" sheetId="2"/>
    <sheet name="Metadata" r:id="rId5" sheetId="3"/>
  </sheets>
</workbook>
</file>

<file path=xl/sharedStrings.xml><?xml version="1.0" encoding="utf-8"?>
<sst xmlns="http://schemas.openxmlformats.org/spreadsheetml/2006/main" count="750" uniqueCount="437">
  <si>
    <t>Provide the box details for this pack group below. See the instructions sheet if you have questions.</t>
  </si>
  <si>
    <t>Pack group: 2</t>
  </si>
  <si>
    <t>pg5fa11ee7-f1b2-47d4-ba6f-604a3bbc4402</t>
  </si>
  <si>
    <t>Total SKUs: 79 (321 units)</t>
  </si>
  <si>
    <t>Total box count:</t>
  </si>
  <si>
    <t>SKU</t>
  </si>
  <si>
    <t xml:space="preserve">Product title </t>
  </si>
  <si>
    <t>Id</t>
  </si>
  <si>
    <t>ASIN</t>
  </si>
  <si>
    <t>FNSKU</t>
  </si>
  <si>
    <t>Condition</t>
  </si>
  <si>
    <t>Prep type</t>
  </si>
  <si>
    <t>Who preps units?</t>
  </si>
  <si>
    <t>Who labels units?</t>
  </si>
  <si>
    <t>Expected quantity</t>
  </si>
  <si>
    <t>Boxed quantity</t>
  </si>
  <si>
    <t>DE-BBabyEatMTS-XL</t>
  </si>
  <si>
    <t>Decrum Pregnancy Announcement Shirts - Black Maternity Shirt Outfits [40022015-AE] | Black, XL</t>
  </si>
  <si>
    <t>pk06ca2b62-ae39-479c-bd47-576c96f435f1</t>
  </si>
  <si>
    <t>B083QL6RCC</t>
  </si>
  <si>
    <t>X002FMJBYX</t>
  </si>
  <si>
    <t>NewItem</t>
  </si>
  <si>
    <t>Labeling,Poly bagging</t>
  </si>
  <si>
    <t>By seller</t>
  </si>
  <si>
    <t>DE-BFirstMommyMTS-L</t>
  </si>
  <si>
    <t>Decrum Black New Year Maternity Shirt - Pregnancy Shirts for Women [40022014-AL] | Black, L</t>
  </si>
  <si>
    <t>pk0c45f326-43eb-49c6-8aef-a4c37c1d0e34</t>
  </si>
  <si>
    <t>B083QKJWFY</t>
  </si>
  <si>
    <t>X002FMIHFR</t>
  </si>
  <si>
    <t>DE-BFirstMommyMTS-XXL</t>
  </si>
  <si>
    <t>Decrum Plus Size Cute Pregnancy Tops for Women - Soft Maternity T Shirts for Women [40022016-AL] | Black, XXL</t>
  </si>
  <si>
    <t>pkfcc0c6d8-5c8b-485b-b121-37be3a654bcd</t>
  </si>
  <si>
    <t>B083QJYZ2J</t>
  </si>
  <si>
    <t>X002FMJ7GF</t>
  </si>
  <si>
    <t>DE-BFirstMommyMTSNew-M</t>
  </si>
  <si>
    <t>Decrum Cute Maternity Clothes - Pregnancy Announcement Shirts [40022013-AL] | Black, M</t>
  </si>
  <si>
    <t>pkf4f972db-f7b0-4bf2-af06-ae055f1988eb</t>
  </si>
  <si>
    <t>B08WKCXNSC</t>
  </si>
  <si>
    <t>X002T0XMMX</t>
  </si>
  <si>
    <t>DE-LGSMRagSet27-L</t>
  </si>
  <si>
    <t>Decrum Mens Super Soft T Shirts Long Sleeve Raglan Shirt Men - Pack of Baseball Shirts | [4BUN00274] Pack of 3, L</t>
  </si>
  <si>
    <t>pk887c89a2-bd56-4c4a-8994-5d87a904464e</t>
  </si>
  <si>
    <t>B0C3M6XJBF</t>
  </si>
  <si>
    <t>X003SWRYO3</t>
  </si>
  <si>
    <t>DE-LGSMRagSet27-M</t>
  </si>
  <si>
    <t>Decrum Mens Long Sleeve Undershirt Full Sleeve - Full Sleeve Raglan Shirts for Men | [4BUN00273] Pack of 3, M</t>
  </si>
  <si>
    <t>pk5aff077e-c897-4fbf-894b-6a1ddcc0348b</t>
  </si>
  <si>
    <t>B0C3M9V8VW</t>
  </si>
  <si>
    <t>X003SX86VR</t>
  </si>
  <si>
    <t>DE-LGSMVNeckSet8-L</t>
  </si>
  <si>
    <t>Mens Long Sleeve Shirt Full Sleeve Casual Style | [4BUN00084] LGS MenV Set 8, L</t>
  </si>
  <si>
    <t>pk63569e61-404a-4cf7-a19d-75d9b93043dc</t>
  </si>
  <si>
    <t>B0B756PKGT</t>
  </si>
  <si>
    <t>X003BLHU3V</t>
  </si>
  <si>
    <t>DE-LGSMVNeckSet9-M</t>
  </si>
  <si>
    <t>Men Long Sleeve Shirt - Mens Vneck Tshirts | [4BUN00093] LGS MenV Set 9, M</t>
  </si>
  <si>
    <t>pk4507ded1-eecf-4bb4-9dd8-b61857cb3f66</t>
  </si>
  <si>
    <t>B0B754LNTF</t>
  </si>
  <si>
    <t>X003BLHU5T</t>
  </si>
  <si>
    <t>DE-LmYloScpnckPlnMts-L</t>
  </si>
  <si>
    <t>Decrum Yellow Maternity Clothes for Pregnant Women - Cute Pregnancy Shirts [40022374] | MTS Plain Yellow, L</t>
  </si>
  <si>
    <t>pk6afb5d6d-ecbb-40bb-9531-e577c3f10454</t>
  </si>
  <si>
    <t>B0CKW7CQMX</t>
  </si>
  <si>
    <t>X003ZVQ80X</t>
  </si>
  <si>
    <t>DE-LmYloScpnckPlnMts-XL</t>
  </si>
  <si>
    <t>Decrum Yellow Maternity Tshirt for Women - Pregnancy Gift for Pregnant Women [40022375] | MTS Plain Yellow, XL</t>
  </si>
  <si>
    <t>pkf709e8d4-e80e-4333-accf-ae2fb7194855</t>
  </si>
  <si>
    <t>B0CKW8TK9M</t>
  </si>
  <si>
    <t>X003ZVQ8DZ</t>
  </si>
  <si>
    <t>DE-MBlkRibPolo-M</t>
  </si>
  <si>
    <t>Decrum Polo T Shirts for Men - Mens Collared Shirt Short Sleeve [40108013] (N) | Black, M</t>
  </si>
  <si>
    <t>pk84075ef1-4345-4f75-97e1-603af71e6687</t>
  </si>
  <si>
    <t>B0BVWC77J9</t>
  </si>
  <si>
    <t>X003PVBEMP</t>
  </si>
  <si>
    <t>DE-MBlkRibPolo-XL</t>
  </si>
  <si>
    <t>Decrum Polo Tees for Men - Short Sleeve Mens Golf Shirts [40108015] (N) | Black, XL</t>
  </si>
  <si>
    <t>pk4583772c-089c-4b0c-a7b2-482f92557aa7</t>
  </si>
  <si>
    <t>B0BVWC9FW5</t>
  </si>
  <si>
    <t>X003PVB8ML</t>
  </si>
  <si>
    <t>DE-MBseblRglnMaronLGS-S</t>
  </si>
  <si>
    <t>Decrum Maroon and Black Soft Cotton Striped Baseball Jersey Long Sleeve Raglan Shirt Men [40042062] | Men Maron&amp;Blk Striped Rgln, S</t>
  </si>
  <si>
    <t>pk96ffb650-f1f8-42d6-b915-8e1836f5ee66</t>
  </si>
  <si>
    <t>B09M6BNF1L</t>
  </si>
  <si>
    <t>X0032WVW97</t>
  </si>
  <si>
    <t>DE-MBseblRglnMaronLGS-XXXL</t>
  </si>
  <si>
    <t>Decrum Maroon and Black Soft Cotton Baseball Shirt Jersey Mens Raglan Striped Tee [40042067] | Men Maron&amp;Blk Striped Rgln, XXXL</t>
  </si>
  <si>
    <t>pk0c8bad22-fdf7-4dda-850d-25a25df53f93</t>
  </si>
  <si>
    <t>B0BWF6N78Q</t>
  </si>
  <si>
    <t>X003Q3UB8P</t>
  </si>
  <si>
    <t>DE-MMrn&amp;WhtHdedVrsty-XL</t>
  </si>
  <si>
    <t>Decrum Hooded Varsity Jacket Men - High School Bomber Style Baseball Jackets for Men [40170175] | Maroon &amp; White, XL</t>
  </si>
  <si>
    <t>pke8eb56a9-72e4-419c-b125-6e3f9babd534</t>
  </si>
  <si>
    <t>B0CJRVK8K2</t>
  </si>
  <si>
    <t>X003Z9QO63</t>
  </si>
  <si>
    <t>DE-MRedHenley-3XL</t>
  </si>
  <si>
    <t>Decrum Mens Red Long Sleeve Shirt - Camisetas para Hombre Full Sleeve Henley Style [40005027] | Henley, 3XL</t>
  </si>
  <si>
    <t>pk6a4cf7fa-1e14-41af-9363-7a7fb219d27b</t>
  </si>
  <si>
    <t>B0BWF5Y3H9</t>
  </si>
  <si>
    <t>X003Q3ZFSB</t>
  </si>
  <si>
    <t>DE-MReglnLGSChrcl&amp;Red-S</t>
  </si>
  <si>
    <t>Grey and Red Soft Cotton Baseball Jersey Long Sleeve Raglan Shirt Men | [40059022] Grey&amp;Red Rgln, S</t>
  </si>
  <si>
    <t>pke0103f8a-a677-4655-8fb1-c80b03aa7a9d</t>
  </si>
  <si>
    <t>B0B4K5WLJ2</t>
  </si>
  <si>
    <t>X003AFS15T</t>
  </si>
  <si>
    <t>DE-MRglnBlk&amp;WhtLGS-S</t>
  </si>
  <si>
    <t>Decrum Raglan Shirt Men - Soft Long Sleeve Shirts for Men [40128012] | Black&amp;White,S</t>
  </si>
  <si>
    <t>pk5b1468bb-477e-42c1-9598-be4e0a21ed4e</t>
  </si>
  <si>
    <t>B0C1SR2PQD</t>
  </si>
  <si>
    <t>X003S4TN8B</t>
  </si>
  <si>
    <t>DE-MRglnBlk&amp;WhtLGS-XXL</t>
  </si>
  <si>
    <t>Decrum Raglan Shirt Men - Soft Mens Long Sleeve T Shirts [40128016] | Black&amp;White,XXL</t>
  </si>
  <si>
    <t>pk3aef3af1-1a0a-4e23-a8ef-537e3d658440</t>
  </si>
  <si>
    <t>B0C1SQ7J4P</t>
  </si>
  <si>
    <t>X003S4EL5L</t>
  </si>
  <si>
    <t>DE-MRglnBlue&amp;HGryLGS-L</t>
  </si>
  <si>
    <t>Decrum Raglan Shirt Men - Soft Sports Jersey Mens Long Sleeve T Shirts [40127214] | Blue&amp;Grey Rgln,L</t>
  </si>
  <si>
    <t>pkaf1ab494-f607-4329-8822-5e5c4629a1fc</t>
  </si>
  <si>
    <t>B0C1SQKV94</t>
  </si>
  <si>
    <t>X003S4HHQ1</t>
  </si>
  <si>
    <t>DE-MRglnMrn&amp;ChrLGS-M</t>
  </si>
  <si>
    <t>Decrum Raglan Shirt Men - Soft Mens Long Sleeve Tee Shirts [40059063] | MRN&amp;Chr Rgln,M</t>
  </si>
  <si>
    <t>pk3a4c3cd9-7a87-4639-9e1a-56298c11dab8</t>
  </si>
  <si>
    <t>B0C1SV637X</t>
  </si>
  <si>
    <t>X003S4TN5T</t>
  </si>
  <si>
    <t>DE-MRglnYellowLGS-L</t>
  </si>
  <si>
    <t>Decrum Yellow and Black Soft Cotton Baseball Jersey Full Sleeve Mens Raglan Shirt [40145084] | Men Yellow&amp;Blk Rgln, L</t>
  </si>
  <si>
    <t>pka197b4cd-292d-441d-bc9c-3adc72bcf08c</t>
  </si>
  <si>
    <t>B0CF1QLFMH</t>
  </si>
  <si>
    <t>X003XMHCKT</t>
  </si>
  <si>
    <t>DE-MRglnYellowLGS-XS</t>
  </si>
  <si>
    <t>Decrum Yellow Raglan Shirt Jersey Mens Raglan Tee [40145081] | Men Yellow&amp;Blk Rgln, XS</t>
  </si>
  <si>
    <t>pk6cb6aec2-1beb-464c-a1d7-0087fafb010b</t>
  </si>
  <si>
    <t>B0CF1QBSBG</t>
  </si>
  <si>
    <t>X003XMD4NX</t>
  </si>
  <si>
    <t>DE-MRylblu&amp;whtHdedVrsty-M</t>
  </si>
  <si>
    <t>Decrum Hooded Varsity Jacket Men - High School Bomber Style Baseball Jackets for Men [40171173] | Royal Blue &amp; White, M</t>
  </si>
  <si>
    <t>pk66126c40-5569-425f-b879-fb2d91eb9d05</t>
  </si>
  <si>
    <t>B0CJRWHNZ1</t>
  </si>
  <si>
    <t>X003Z9QNS7</t>
  </si>
  <si>
    <t>DE-MTS-HthrPnkRnckHrtFt-SHS-L</t>
  </si>
  <si>
    <t>Maternity Tops for Pregnant Women - Costume Winter Bump Friendly Clothes [40022204-AM] | HrtFot Pink, L</t>
  </si>
  <si>
    <t>pk1c841d61-8780-4e89-8d6a-eb757d2219cf</t>
  </si>
  <si>
    <t>B0BQRCCD2V</t>
  </si>
  <si>
    <t>X003KSMJXV</t>
  </si>
  <si>
    <t>DE-MTS-HthrPnkRnckKikme-SHS-L</t>
  </si>
  <si>
    <t>Decrum Pink Maternity T Shirt - Pregnancy Tops for Women [40022204-BL] | KikinMe Pink, L</t>
  </si>
  <si>
    <t>pkaafae762-f927-4cca-9876-d7e27a203aa2</t>
  </si>
  <si>
    <t>B0BQRDY45Z</t>
  </si>
  <si>
    <t>X003KSQNAL</t>
  </si>
  <si>
    <t>DE-MTS-HthrPnkRnckKikme-SHS-M</t>
  </si>
  <si>
    <t>Decrum Cute Maternity Shirts for Women Maternity Basic Tops - Pregnancy Shirt [40022203-BL] | KikinMe Pink, M</t>
  </si>
  <si>
    <t>pkd7836de0-0a0f-4798-95c0-f1d4e032e040</t>
  </si>
  <si>
    <t>B0BQR8YN48</t>
  </si>
  <si>
    <t>X003KSMJXB</t>
  </si>
  <si>
    <t>DE-MTS-HthrPnkRnckKikme-SHS-S</t>
  </si>
  <si>
    <t>Decrum Heather Pink Cute Maternity Tops - Mom to be Shirt [40022202-BL] | KikinMe Pink, S</t>
  </si>
  <si>
    <t>pk36685a95-61e1-4505-945b-ecac8df700a9</t>
  </si>
  <si>
    <t>B0BQRCBG86</t>
  </si>
  <si>
    <t>X003KSQNBP</t>
  </si>
  <si>
    <t>DE-MTS-HthrPnkRnckKikme-SHS-XS</t>
  </si>
  <si>
    <t>Decrum Pink Cute Maternity Tops Maternity Blouses for Women - Pregnant Shirts for Women [40022201-BL] | KikinMe Pink, XS</t>
  </si>
  <si>
    <t>pkdb7e982f-72f4-42db-8da6-fc81947d81a8</t>
  </si>
  <si>
    <t>B0BWFCVQNX</t>
  </si>
  <si>
    <t>X003Q3WENP</t>
  </si>
  <si>
    <t>DE-MTS-LmnYlwRnckCmgSn-SHS-M</t>
  </si>
  <si>
    <t>Decrum Yellow Maternity Shirts for Women - Mother to be Gifts First Time [40022373-AK] | Lemon Yellow, M</t>
  </si>
  <si>
    <t>pkd0fdc46a-ef53-4baa-83e4-71fcb4f2a71e</t>
  </si>
  <si>
    <t>B0D7VKL9Y5</t>
  </si>
  <si>
    <t>X004AOCEE3</t>
  </si>
  <si>
    <t>DE-Maroon-PlnVrsty-L</t>
  </si>
  <si>
    <t>Decrum Maroon And Black Letterman Jacket -Men's Varsity Jackets [40020064] | Plain Maroon Sleeve, L</t>
  </si>
  <si>
    <t>pk1fa16243-512e-4905-8185-cb5b7a792c16</t>
  </si>
  <si>
    <t>B08VXBW4YF</t>
  </si>
  <si>
    <t>X002SPP1P5</t>
  </si>
  <si>
    <t>DE-MnsTwStrpdLGSRngrBlkTeeNW-M</t>
  </si>
  <si>
    <t>Decrum Black Mens Long Sleeve Shirts - Ringer Tees [40044013] | 2 Stripes, M</t>
  </si>
  <si>
    <t>pkd5d2f874-cc84-42c7-b0c9-c9e72b4c2439</t>
  </si>
  <si>
    <t>B0CB6KWYTF</t>
  </si>
  <si>
    <t>X003VS6HJ7</t>
  </si>
  <si>
    <t>DE-MnsTwStrpdLGSRngrChrclTeeNW-2XL</t>
  </si>
  <si>
    <t>Decrum Grey Long Sleeve Shirts - Ringer Tees Men [40044056] | 2 Stripes, 2XL</t>
  </si>
  <si>
    <t>pk3ae23ae4-dbaf-4825-b6b3-4c0c3e690947</t>
  </si>
  <si>
    <t>B0CB6LV2BH</t>
  </si>
  <si>
    <t>X003VS4L8V</t>
  </si>
  <si>
    <t>DE-MnsTwStrpdPanlMaronSHS-L</t>
  </si>
  <si>
    <t>Decrum Nice Shirts for Men - Playeras para Hombres Originales [40045064] | 2 Stripes, L</t>
  </si>
  <si>
    <t>pk7835493b-d6b6-4152-9826-8899a849d6b1</t>
  </si>
  <si>
    <t>B09RPQLRHZ</t>
  </si>
  <si>
    <t>X00356NXL5</t>
  </si>
  <si>
    <t>DE-REDURKIKMEW-XXL</t>
  </si>
  <si>
    <t>Decrum Activewear Red Pregnancy Announcement Shirt - Funny Maternity Shirts for Women [40022026-BL] | Kicking Me, XXL</t>
  </si>
  <si>
    <t>pkcc5ece6e-ed73-4151-9441-2a33183e9f93</t>
  </si>
  <si>
    <t>B07YSN3N8R</t>
  </si>
  <si>
    <t>X002C4FZLR</t>
  </si>
  <si>
    <t>DE-W-VARSITY-BLWH-M</t>
  </si>
  <si>
    <t>Decrum High School Crop Letterman Jacket Women - Cropped Women's Bomber Jackets Fall | [40161173] Black And White CRP, M</t>
  </si>
  <si>
    <t>pkeafa2cbe-fab3-414d-9505-e0bc5666ca49</t>
  </si>
  <si>
    <t>B0CHYM7JBD</t>
  </si>
  <si>
    <t>X003Z9FOBJ</t>
  </si>
  <si>
    <t>DE-W-VARSITY-MAWH-XL</t>
  </si>
  <si>
    <t>Decrum University Women Varsity Bomber Jackets – Soft Shell High School Letterman Jacket | [40160175] Maroon And White CRP, XL</t>
  </si>
  <si>
    <t>pka19aefe6-0d04-4a8b-9a13-488e53af78ee</t>
  </si>
  <si>
    <t>B0CHYMDM31</t>
  </si>
  <si>
    <t>X003Z9K89R</t>
  </si>
  <si>
    <t>DE-W-VARSITY-PnkWH-M</t>
  </si>
  <si>
    <t>Decrum High School Crop Letterman Jacket Women - Cropped Women's Bomber Jackets Fall | [40186173] Pink And White CRP, M</t>
  </si>
  <si>
    <t>pke40bfee1-15e5-450f-b720-b310acf83e44</t>
  </si>
  <si>
    <t>B0CQRN7FHN</t>
  </si>
  <si>
    <t>X0042UL9MN</t>
  </si>
  <si>
    <t>DE-W2WhtHrtLoveRed-XL</t>
  </si>
  <si>
    <t>Red Valentines Day T Shirts - Gift Ideas for Wife [40021025-EC] | Red 2 Heart, XL</t>
  </si>
  <si>
    <t>pk4c5d51c5-13ae-4e99-bc7d-7c3500f8738c</t>
  </si>
  <si>
    <t>B0CN6FJDMT</t>
  </si>
  <si>
    <t>X0041D79WZ</t>
  </si>
  <si>
    <t>DE-WBAHLOVE-S</t>
  </si>
  <si>
    <t>Black Valentines Day T Shirt - Love Shirts for Women Gifts for Christmas [40021012-AD] | Arrow Love, S</t>
  </si>
  <si>
    <t>pk8667ff51-5b24-4db6-8c33-5c33dac53be3</t>
  </si>
  <si>
    <t>B082NZMPHT</t>
  </si>
  <si>
    <t>X002F0N3U3</t>
  </si>
  <si>
    <t>DE-WBLk&amp;YLWHddVar-L</t>
  </si>
  <si>
    <t>Decrum Womens Bomber Jacket - Light Weight Jackets Womens [40115084] (N) | Black &amp; Yellow, L</t>
  </si>
  <si>
    <t>pkb240365e-296f-405a-b67a-32c22aaf9fc3</t>
  </si>
  <si>
    <t>B0BXXTC1SK</t>
  </si>
  <si>
    <t>X003QSGT2H</t>
  </si>
  <si>
    <t>DE-WDtalingVrstyMrn-S</t>
  </si>
  <si>
    <t>Decrum Maroon Women Letterman Jacket | [40177062] Detalng Maroon, S</t>
  </si>
  <si>
    <t>pk5066f784-e4d3-4de0-92d0-40dd5ec68a15</t>
  </si>
  <si>
    <t>B0CMD8VGNP</t>
  </si>
  <si>
    <t>X0040YQXDL</t>
  </si>
  <si>
    <t>DE-WMrnRglnVNckQtrSlv-XXL</t>
  </si>
  <si>
    <t>Decrum Maroon and Black Raglan Sleeve Tops for Women - 3/4 Sleeve Shirts for Women | [40122016] MRN&amp;Blk Rgln,XXL</t>
  </si>
  <si>
    <t>pk2999e9f4-a4ee-4efe-959b-9c1a23f1d4a7</t>
  </si>
  <si>
    <t>B0BYK2D351</t>
  </si>
  <si>
    <t>X003R1NP8T</t>
  </si>
  <si>
    <t>DE-WMtrntyBabyEatHthrPnk-L</t>
  </si>
  <si>
    <t>Decrum Pregnancy Shirts for Women Announcement - Cute Maternity Tops [40022204-AE] | Heather Pink, L</t>
  </si>
  <si>
    <t>pk038ab37e-443b-457e-812e-5bcfed0ff253</t>
  </si>
  <si>
    <t>B0D7VHVX87</t>
  </si>
  <si>
    <t>X004AOCE8T</t>
  </si>
  <si>
    <t>DE-WMtrntyBabyEatHthrPnk-M</t>
  </si>
  <si>
    <t>Decrum Heather Pink Maternity Shirt - Pregnancy Clothes for Women [40022203-AE] | Heather Pink, M</t>
  </si>
  <si>
    <t>pk99afd7e6-f99b-43a2-9616-daf21a4c4fd6</t>
  </si>
  <si>
    <t>B0D7VKC69J</t>
  </si>
  <si>
    <t>X004AO4TYV</t>
  </si>
  <si>
    <t>DE-WMtrntyBabyEatHthrPnk-XL</t>
  </si>
  <si>
    <t>Decrum Heather Pink Pregnancy Announcement Shirts - Short Sleeve Maternity Tshirt [40022205-AE] | Heather Pink, XL</t>
  </si>
  <si>
    <t>pk62bbe707-4c15-4d4b-b4ab-ea6125bcd79c</t>
  </si>
  <si>
    <t>B0D7VMJD1S</t>
  </si>
  <si>
    <t>X004ANXH81</t>
  </si>
  <si>
    <t>DE-WMtrntyBabyEatHthrPnk-XXL</t>
  </si>
  <si>
    <t>Decrum Heather Pink Baby Made Me Eat It Maternity - Clothes for Pregnant Women [40022206-AE] | Heather Pink, XXL</t>
  </si>
  <si>
    <t>pka62b402b-1cbb-4935-9406-edd879f8cc5d</t>
  </si>
  <si>
    <t>B0D7VLB9ZQ</t>
  </si>
  <si>
    <t>X004AO4R75</t>
  </si>
  <si>
    <t>DE-WMtrntyFirstMommyHthrPnk-L</t>
  </si>
  <si>
    <t>Decrum Cute Maternity Tops - Pregnancy Mom to be Shirt [40022204-AL] | Heather Pink, L</t>
  </si>
  <si>
    <t>pk5e7820c5-3acb-4ad3-a65d-5edb98a3942c</t>
  </si>
  <si>
    <t>B0D7VL19SF</t>
  </si>
  <si>
    <t>X004AO2HCH</t>
  </si>
  <si>
    <t>DE-WMtrntyFirstMommyHthrPnk-M</t>
  </si>
  <si>
    <t>Decrum Womens Maternity Tshirt - Pregnancy Announcement Shirts [40022203-AL] | Heather Pink, M</t>
  </si>
  <si>
    <t>pk56fd05b9-b168-438d-b942-fa56c99d5756</t>
  </si>
  <si>
    <t>B0D7VJ6KQ5</t>
  </si>
  <si>
    <t>X004AO7BMD</t>
  </si>
  <si>
    <t>DE-WMtrntyFirstMommyHthrPnk-S</t>
  </si>
  <si>
    <t>Decrum Pink Maternity Shirt - Pregnant Funny Tops for Women [40022202-AL] | Heather Pink, S</t>
  </si>
  <si>
    <t>pk9c594078-0b46-4efc-af87-94fcbd4e36b6</t>
  </si>
  <si>
    <t>B0D7VLPYT2</t>
  </si>
  <si>
    <t>X004ANXLGT</t>
  </si>
  <si>
    <t>DE-WMtrntyFirstMommyHthrPnk-XXL</t>
  </si>
  <si>
    <t>Decrum Cute Pregnancy Shirts for Women - Soft Graphic Casual Maternity Clothes [40022206-AL] | Heather Pink, XXL</t>
  </si>
  <si>
    <t>pk38a78d73-76a7-437e-85cb-1185d5019a28</t>
  </si>
  <si>
    <t>B0D7VKB6J3</t>
  </si>
  <si>
    <t>X004AO75L5</t>
  </si>
  <si>
    <t>DE-WMtrntyFirstMommySeaGren-M</t>
  </si>
  <si>
    <t>Decrum Funny Maternity Tops for Women Humor - Pregnancy Announcement Shirts for Women's [40022383-AL] | Sea Green, M</t>
  </si>
  <si>
    <t>pk857f5887-8d35-4fa5-8526-c0823a1dea2d</t>
  </si>
  <si>
    <t>B0D7VM2FR9</t>
  </si>
  <si>
    <t>X004ANXK15</t>
  </si>
  <si>
    <t>DE-WMtrntyPeekingFaceHthrPnk-XL</t>
  </si>
  <si>
    <t>Decrum Cute Maternity Top - Funny Maternity Shirts for Pregnant Women [40022205-AF] | Heather Pink, XL</t>
  </si>
  <si>
    <t>pk5920ff0c-36ab-446c-a704-efb015780bfa</t>
  </si>
  <si>
    <t>B0D7VKM66X</t>
  </si>
  <si>
    <t>X004AO3F0F</t>
  </si>
  <si>
    <t>DE-WMtrntyPeekingFaceSeaGren-L</t>
  </si>
  <si>
    <t>Decrum Maternity T Shirts - Pregancy Tops for Women [40022384-AF] | Sea Green, L</t>
  </si>
  <si>
    <t>pkf58aa0a2-448c-4dc6-92a7-6a9548b4b1c3</t>
  </si>
  <si>
    <t>B0D7VKY9SJ</t>
  </si>
  <si>
    <t>X004AO4SR9</t>
  </si>
  <si>
    <t>DE-WPNk&amp;WHtVar-XS</t>
  </si>
  <si>
    <t>Decrum Letterman Jacket - Pink Varsity Jacket For Woman [40118171] | White, XS</t>
  </si>
  <si>
    <t>pk1d1bd6c9-1763-49f2-aaef-e1533c3e965c</t>
  </si>
  <si>
    <t>B0BXXT8WG8</t>
  </si>
  <si>
    <t>X003QSGT1N</t>
  </si>
  <si>
    <t>DE-WRWHLOVENw-XL</t>
  </si>
  <si>
    <t>Red Heart Shirt's Womens - Gift Idea's for Wife Christmas Womens Top [40021025-BA] | White Love, XL</t>
  </si>
  <si>
    <t>pkd0c76b4c-1d13-4c64-84fa-440837704d64</t>
  </si>
  <si>
    <t>B09Q33PGFG</t>
  </si>
  <si>
    <t>X0034F3VYV</t>
  </si>
  <si>
    <t>DE-WRedLoveWht-M</t>
  </si>
  <si>
    <t>White Women Valentines Shirts - Gifts for Wife from Husband [40021173-EB] | Red Love, M</t>
  </si>
  <si>
    <t>pk988d5cec-2d54-419b-8756-681e87175c0d</t>
  </si>
  <si>
    <t>B0CN6GNHXH</t>
  </si>
  <si>
    <t>X0041D6G8X</t>
  </si>
  <si>
    <t>DE-WRedLoveWht-XL</t>
  </si>
  <si>
    <t>Valentines Outfits for Women - Gift Ideas for Wife Christmas Womens Top [40021175-EB] | Red Love, XL</t>
  </si>
  <si>
    <t>pk3713af31-272c-4b91-bcf3-0e5359725b31</t>
  </si>
  <si>
    <t>B0CN6H2Z9M</t>
  </si>
  <si>
    <t>X0041D6FO3</t>
  </si>
  <si>
    <t>DE-WRedRibPolo-L</t>
  </si>
  <si>
    <t>Decrum Red Button Down Shirt Women Collared Golf Shirt Women - Red Polo Shirt Woman [40109024] (N) | Red, L</t>
  </si>
  <si>
    <t>pk68b9ba85-f039-4545-b05f-9b313517a990</t>
  </si>
  <si>
    <t>B0BVWBT9BQ</t>
  </si>
  <si>
    <t>X003PVPLOR</t>
  </si>
  <si>
    <t>DE-WRedRibPolo-M</t>
  </si>
  <si>
    <t>Decrum Womens Golf Polo Shirts - Short Sleeve Polos for Women [40109023] (N) | Red, M</t>
  </si>
  <si>
    <t>pkea833552-ec4d-4b30-8781-2a0297708cc7</t>
  </si>
  <si>
    <t>B0BVWD7CCZ</t>
  </si>
  <si>
    <t>X003PVJFDZ</t>
  </si>
  <si>
    <t>DE-WRedRibPoloNEWW-2XL</t>
  </si>
  <si>
    <t>Decrum Womens Polo Shirts Short Sleeve - Golf Shirt for Women [40109026] (N) | Red, XXL</t>
  </si>
  <si>
    <t>pk1c70f5ad-4105-47e6-8b3a-61e9add94a86</t>
  </si>
  <si>
    <t>B0DD76JGHB</t>
  </si>
  <si>
    <t>X004CY92Y1</t>
  </si>
  <si>
    <t>DE-WRedRibPoloNw-S</t>
  </si>
  <si>
    <t>Decrumhot Pink Shirts for Women Golf Shirts for Woman - Casual Womens Red Polo Shirt [40109022] (N) | Red, S</t>
  </si>
  <si>
    <t>pk01fe8a20-df15-434f-86d8-ced03dd126ec</t>
  </si>
  <si>
    <t>B0DKXBTJHY</t>
  </si>
  <si>
    <t>X004G03GBB</t>
  </si>
  <si>
    <t>DE-WRibPolo-Set32-M</t>
  </si>
  <si>
    <t>Polo Shirt Pack Shirt Women - Womens Golf Apparel [4BUN00323] | Set 32, M</t>
  </si>
  <si>
    <t>pk343e3d93-b8a7-42ef-8f79-620197609cf1</t>
  </si>
  <si>
    <t>B0CLDPXR3K</t>
  </si>
  <si>
    <t>X0040CVS2T</t>
  </si>
  <si>
    <t>DE-WRibPolo-Set33-S</t>
  </si>
  <si>
    <t>Red Polo Shirt Women Pack of 3 - Womens Golf Shirts [4BUN00332] | Set 33, S</t>
  </si>
  <si>
    <t>pk2d4db6c1-78e6-4265-9e8a-d2ae8df57f45</t>
  </si>
  <si>
    <t>B0CLDPGVB8</t>
  </si>
  <si>
    <t>X0040D0C75</t>
  </si>
  <si>
    <t>DE-WRibPolo-Set33-XL</t>
  </si>
  <si>
    <t>Red Polo Shirts for Women - Short Sleeve Shirts for Women [4BUN00335] | Set 33, XL</t>
  </si>
  <si>
    <t>pk269da0fd-ecfb-402b-b6fa-2b94dbf17435</t>
  </si>
  <si>
    <t>B0CLDNSV9P</t>
  </si>
  <si>
    <t>X0040CVUDB</t>
  </si>
  <si>
    <t>DE-WRibPolo-Set34-M</t>
  </si>
  <si>
    <t>Polo Shirt Pack Shirt Women - Red Womens Golf Apparel [4BUN00343] | Set 34, M</t>
  </si>
  <si>
    <t>pk027af171-7a2a-4601-9ad2-3899a1bd7ed7</t>
  </si>
  <si>
    <t>B0CLDKXWPB</t>
  </si>
  <si>
    <t>X0040D0D5B</t>
  </si>
  <si>
    <t>DE-WRibPolo-Set34-S</t>
  </si>
  <si>
    <t>Black Polo Shirt Women Pack of 3 - Womens Golf Shirts [4BUN00342] | Set 34, S</t>
  </si>
  <si>
    <t>pkf16293db-26a1-43d6-9a9a-9a992eccd19e</t>
  </si>
  <si>
    <t>B0CLDMBF62</t>
  </si>
  <si>
    <t>X0040D0CG1</t>
  </si>
  <si>
    <t>DE-WRylBlu&amp;WhtePlnVrsty-M</t>
  </si>
  <si>
    <t>Decrum White And Blue varsity jacket Womens - Plain Letterman Jacket Womens | [40056173] Plain White Sleeve, M</t>
  </si>
  <si>
    <t>pk4ee54a10-2ba5-4363-abb8-72dd0fe1153c</t>
  </si>
  <si>
    <t>B09YM5RK62</t>
  </si>
  <si>
    <t>X003AYEPOV</t>
  </si>
  <si>
    <t>DE-WRylBlu&amp;YelwPlnVrsty-M</t>
  </si>
  <si>
    <t>Decrum Royal Blue And Yellow Varsity Jacket Women - Plain Letterman Jacket | [40056083] Plain Yellow Sleeve, M</t>
  </si>
  <si>
    <t>pk5f72b5b1-a81f-48ab-8bad-736cb3a4c07f</t>
  </si>
  <si>
    <t>B09YM5HMDY</t>
  </si>
  <si>
    <t>X003AJA8B5</t>
  </si>
  <si>
    <t>DE-Wmn5BtnHnlyBlk-M</t>
  </si>
  <si>
    <t>Decrum Black Long Sleeve Shirt Women - Henley Tops for Women (N) | [40049013] 5 Button Henley, M</t>
  </si>
  <si>
    <t>pkde2ba6a3-ba7c-42cf-a850-218ab875a6f5</t>
  </si>
  <si>
    <t>B09VTDWCPN</t>
  </si>
  <si>
    <t>X0036YD9GF</t>
  </si>
  <si>
    <t>DE-WmnVNckQtrSlvChrclNEW-L</t>
  </si>
  <si>
    <t>Three Quarter Length Sleeve Tops for Women - Grey Tshirts Shirts for Women (N) | [40051054] Charcoal Plain V-Neck, L</t>
  </si>
  <si>
    <t>pk0f985e6f-feae-469e-9191-d55dd557aa7c</t>
  </si>
  <si>
    <t>B0CTCPLWL1</t>
  </si>
  <si>
    <t>X004460FH5</t>
  </si>
  <si>
    <t>DE-WmnVNckQtrSlvMaronNEW2-M</t>
  </si>
  <si>
    <t>Decrum 3 Quarter Sleeve Shirts Women Maroon V Neck T Shirt for Women (N) | [40051063] Maroon Plain V-Neck, M</t>
  </si>
  <si>
    <t>pk831e8301-eefc-4b30-bc24-3d91773ab800</t>
  </si>
  <si>
    <t>B0CH8DBGFJ</t>
  </si>
  <si>
    <t>X003YILLQ3</t>
  </si>
  <si>
    <t>DE-Wmns2BndTunicChrcl-L</t>
  </si>
  <si>
    <t>Decrum Womens Tunic Tops - 3/4 Sleeve T Shirts for Women (N) | [40047054] 2 Band Tunic Charcoal, L</t>
  </si>
  <si>
    <t>pk1392fd38-36dc-4dd2-a702-782102d94945</t>
  </si>
  <si>
    <t>B09X5BM4MJ</t>
  </si>
  <si>
    <t>X0037LJ1G9</t>
  </si>
  <si>
    <t>DE-WmnsYellowRglnQtrSlv-M</t>
  </si>
  <si>
    <t>Decrum Black &amp; Yellow Womens 3/4 Sleeve Tops - 3/4 Sleeve Raglan Shirt Women [40144083] | Yellow&amp;Blk Rgln Womn, M</t>
  </si>
  <si>
    <t>pk94fd720b-59c9-4d8e-abff-855c741d2f10</t>
  </si>
  <si>
    <t>B0CF1SVDWQ</t>
  </si>
  <si>
    <t>X003XM9031</t>
  </si>
  <si>
    <t>DE-Women-Bae-L</t>
  </si>
  <si>
    <t>Decrum Best Aunt Ever Gifts - New Year Gifts for Aunt Auntie Shirts Women | [40021014-AG] BAE, L</t>
  </si>
  <si>
    <t>pkf4d75238-65ca-45f2-9132-a7771ae14a98</t>
  </si>
  <si>
    <t>B07MFYRGGS</t>
  </si>
  <si>
    <t>X0020KXXYT</t>
  </si>
  <si>
    <t>De-QtrWRagSet12-L</t>
  </si>
  <si>
    <t>Decrum Raglan Tee for Women - Soft Womens Baseball tee Shirts 3/4 Sleeve | [4BUN00124] Pack of 3, L</t>
  </si>
  <si>
    <t>pk2fc885d0-2c70-4ec8-8466-5e622e652e2d</t>
  </si>
  <si>
    <t>B0BVWGQC21</t>
  </si>
  <si>
    <t>X003S5JYYD</t>
  </si>
  <si>
    <t>De-QtrWRagSet12-M</t>
  </si>
  <si>
    <t>Decrum Raglan Shirts for Women - Soft Sport Jersey 3/4 Long Sleeves Women T Shirt Pack | [4BUN00123] Pack of 3, M</t>
  </si>
  <si>
    <t>pk588d4ec1-3c0c-46cf-a8f9-a4da22c8f5cb</t>
  </si>
  <si>
    <t>B0BVWFWR7N</t>
  </si>
  <si>
    <t>X003RQVR3J</t>
  </si>
  <si>
    <t>De-QtrWRagSet12-S</t>
  </si>
  <si>
    <t>Decrum Raglan Shirts for Women - Soft Sport Jersey 3/4 Long Sleeves Pack of Shirts for Women | [4BUN00122] Pack of 3, S</t>
  </si>
  <si>
    <t>pk9636ad7a-0d68-4afb-8e29-6898b0c556fd</t>
  </si>
  <si>
    <t>B0BVWDM4SB</t>
  </si>
  <si>
    <t>X003RXUKY9</t>
  </si>
  <si>
    <t>De-QtrWRagSet31-S</t>
  </si>
  <si>
    <t>Decrum Raglan Tee for Women - Sport Jersey 3/4 Long Sleeves Baseball Womens Tshirt Pack | [4BUN00312] Pack of 3, S</t>
  </si>
  <si>
    <t>pk4eefd1ed-cb5b-4eb4-b8ed-c140922b7c13</t>
  </si>
  <si>
    <t>B0CKBVJKTG</t>
  </si>
  <si>
    <t>X003ZK5HXN</t>
  </si>
  <si>
    <t>Name of box</t>
  </si>
  <si>
    <t>Box weight (lb):</t>
  </si>
  <si>
    <t>Box width (inch):</t>
  </si>
  <si>
    <t>Box length (inch):</t>
  </si>
  <si>
    <t>Box height (inch):</t>
  </si>
  <si>
    <t>How to upload box content information using an Excel file</t>
  </si>
  <si>
    <t>Step 1 – Review total box count</t>
  </si>
  <si>
    <t xml:space="preserve">The Total box count field in the Excel file is automatically populated with the number you entered in Send to Amazon for the respective pack group. This number is only an estimate, and you can modify it by up to 10 boxes at any time before you upload this file. 
Each box in the shipment is identified with a number (box 1, box 2, etc.) and appears in a column in the workflow. If you update the total box count, the number of columns will update automatically. </t>
  </si>
  <si>
    <t>Step 2 – Provide box content information</t>
  </si>
  <si>
    <t>Each SKU in the pack group will appear in a row in the workflow. For each box, enter the number of units of each SKU that will be packed in that box. The "Boxed quantity" field shows the current number of units that you have entered. It will remain red until the units that you have entered match the expected unit quantity of this shipment.</t>
  </si>
  <si>
    <t>Step 3 – Provide box weights and dimensions</t>
  </si>
  <si>
    <t>For each box in the pack group, enter the weight and dimensions</t>
  </si>
  <si>
    <t>Step 4 – Save and upload</t>
  </si>
  <si>
    <t>Once you have filled out the Excel spreadsheet, you can upload it to Seller Central as an .xlsx file</t>
  </si>
  <si>
    <t>Locale</t>
  </si>
  <si>
    <t>en_US</t>
  </si>
  <si>
    <t>Weight unit</t>
  </si>
  <si>
    <t>lb</t>
  </si>
  <si>
    <t>Length unit</t>
  </si>
  <si>
    <t>in</t>
  </si>
  <si>
    <t>Version</t>
  </si>
  <si>
    <t>1.0</t>
  </si>
  <si>
    <t>Number of packing sheets</t>
  </si>
</sst>
</file>

<file path=xl/styles.xml><?xml version="1.0" encoding="utf-8"?>
<styleSheet xmlns="http://schemas.openxmlformats.org/spreadsheetml/2006/main">
  <numFmts count="0"/>
  <fonts count="124">
    <font>
      <sz val="11.0"/>
      <color indexed="8"/>
      <name val="Calibri"/>
      <family val="2"/>
      <scheme val="minor"/>
    </font>
    <font>
      <name val="Calibri"/>
      <sz val="14.0"/>
      <color indexed="53"/>
    </font>
    <font>
      <name val="Calibri"/>
      <sz val="14.0"/>
      <color indexed="53"/>
    </font>
    <font>
      <name val="Calibri"/>
      <sz val="14.0"/>
      <color indexed="53"/>
    </font>
    <font>
      <name val="Calibri"/>
      <sz val="14.0"/>
      <color indexed="53"/>
    </font>
    <font>
      <name val="Calibri"/>
      <sz val="14.0"/>
      <color indexed="53"/>
    </font>
    <font>
      <name val="Calibri"/>
      <sz val="14.0"/>
      <color indexed="53"/>
    </font>
    <font>
      <name val="Calibri"/>
      <sz val="14.0"/>
      <color indexed="53"/>
    </font>
    <font>
      <name val="Calibri"/>
      <sz val="14.0"/>
      <color indexed="53"/>
    </font>
    <font>
      <name val="Calibri"/>
      <sz val="14.0"/>
      <color indexed="53"/>
    </font>
    <font>
      <name val="Calibri"/>
      <sz val="14.0"/>
      <color indexed="53"/>
    </font>
    <font>
      <name val="Calibri"/>
      <sz val="14.0"/>
      <color indexed="53"/>
    </font>
    <font>
      <name val="Calibri"/>
      <sz val="14.0"/>
      <color indexed="53"/>
    </font>
    <font>
      <name val="Calibri"/>
      <sz val="14.0"/>
      <color indexed="53"/>
    </font>
    <font>
      <name val="Calibri"/>
      <sz val="24.0"/>
    </font>
    <font>
      <name val="Calibri"/>
      <sz val="24.0"/>
    </font>
    <font>
      <name val="Calibri"/>
      <sz val="24.0"/>
    </font>
    <font>
      <name val="Calibri"/>
      <sz val="18.0"/>
    </font>
    <font>
      <name val="Calibri"/>
      <sz val="18.0"/>
    </font>
    <font>
      <name val="Calibri"/>
      <sz val="18.0"/>
    </font>
    <font>
      <name val="Calibri"/>
      <sz val="18.0"/>
    </font>
    <font>
      <name val="Calibri"/>
      <sz val="18.0"/>
    </font>
    <font>
      <name val="Calibri"/>
      <sz val="18.0"/>
    </font>
    <font>
      <name val="Calibri"/>
      <sz val="18.0"/>
    </font>
    <font>
      <name val="Calibri"/>
      <sz val="18.0"/>
    </font>
    <font>
      <name val="Calibri"/>
      <sz val="18.0"/>
    </font>
    <font>
      <name val="Calibri"/>
      <sz val="18.0"/>
      <b val="true"/>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20.0"/>
    </font>
    <font>
      <name val="Calibri"/>
      <sz val="14.0"/>
      <b val="true"/>
    </font>
    <font>
      <name val="Calibri"/>
      <sz val="13.0"/>
    </font>
    <font>
      <name val="Calibri"/>
      <sz val="14.0"/>
      <b val="true"/>
    </font>
    <font>
      <name val="Calibri"/>
      <sz val="13.0"/>
    </font>
    <font>
      <name val="Calibri"/>
      <sz val="14.0"/>
      <b val="true"/>
    </font>
    <font>
      <name val="Calibri"/>
      <sz val="13.0"/>
    </font>
    <font>
      <name val="Calibri"/>
      <sz val="14.0"/>
      <b val="true"/>
    </font>
    <font>
      <name val="Calibri"/>
      <sz val="13.0"/>
    </font>
  </fonts>
  <fills count="6">
    <fill>
      <patternFill patternType="none"/>
    </fill>
    <fill>
      <patternFill patternType="darkGray"/>
    </fill>
    <fill>
      <patternFill patternType="solid"/>
    </fill>
    <fill>
      <patternFill patternType="solid">
        <fgColor indexed="13"/>
      </patternFill>
    </fill>
    <fill>
      <patternFill patternType="solid">
        <fgColor indexed="23"/>
      </patternFill>
    </fill>
    <fill>
      <patternFill patternType="solid">
        <fgColor indexed="22"/>
      </patternFill>
    </fill>
  </fills>
  <borders count="21">
    <border>
      <left/>
      <right/>
      <top/>
      <bottom/>
      <diagonal/>
    </border>
    <border>
      <top style="thin"/>
    </border>
    <border>
      <top style="thin">
        <color indexed="63"/>
      </top>
    </border>
    <border>
      <left style="double"/>
      <top style="thin">
        <color indexed="63"/>
      </top>
    </border>
    <border>
      <left style="double">
        <color indexed="63"/>
      </left>
      <top style="thin">
        <color indexed="63"/>
      </top>
    </border>
    <border>
      <left style="double">
        <color indexed="63"/>
      </left>
      <top style="thin">
        <color indexed="63"/>
      </top>
      <bottom style="thin"/>
    </border>
    <border>
      <left style="double">
        <color indexed="63"/>
      </left>
      <top style="thin">
        <color indexed="63"/>
      </top>
      <bottom style="thin">
        <color indexed="63"/>
      </bottom>
    </border>
    <border>
      <left style="double">
        <color indexed="63"/>
      </left>
      <right style="double"/>
      <top style="thin">
        <color indexed="63"/>
      </top>
      <bottom style="thin">
        <color indexed="63"/>
      </bottom>
    </border>
    <border>
      <left style="double">
        <color indexed="63"/>
      </left>
      <right style="double">
        <color indexed="63"/>
      </right>
      <top style="thin">
        <color indexed="63"/>
      </top>
      <bottom style="thin">
        <color indexed="63"/>
      </bottom>
    </border>
    <border>
      <top style="double"/>
    </border>
    <border>
      <top style="double">
        <color indexed="63"/>
      </top>
    </border>
    <border>
      <left style="double"/>
      <top style="double">
        <color indexed="63"/>
      </top>
    </border>
    <border>
      <left style="double">
        <color indexed="63"/>
      </left>
      <top style="double">
        <color indexed="63"/>
      </top>
    </border>
    <border>
      <left style="double">
        <color indexed="63"/>
      </left>
      <top style="double">
        <color indexed="63"/>
      </top>
      <bottom style="thin"/>
    </border>
    <border>
      <left style="double">
        <color indexed="63"/>
      </left>
      <top style="double">
        <color indexed="63"/>
      </top>
      <bottom style="thin">
        <color indexed="63"/>
      </bottom>
    </border>
    <border>
      <left style="double">
        <color indexed="63"/>
      </left>
      <right style="double"/>
      <top style="double">
        <color indexed="63"/>
      </top>
      <bottom style="thin">
        <color indexed="63"/>
      </bottom>
    </border>
    <border>
      <left style="double">
        <color indexed="63"/>
      </left>
      <right style="double">
        <color indexed="63"/>
      </right>
      <top style="double">
        <color indexed="63"/>
      </top>
      <bottom style="thin">
        <color indexed="63"/>
      </bottom>
    </border>
    <border>
      <left style="double">
        <color indexed="63"/>
      </left>
      <top style="thin">
        <color indexed="63"/>
      </top>
      <bottom style="double"/>
    </border>
    <border>
      <left style="double">
        <color indexed="63"/>
      </left>
      <top style="thin">
        <color indexed="63"/>
      </top>
      <bottom style="double">
        <color indexed="63"/>
      </bottom>
    </border>
    <border>
      <left style="double">
        <color indexed="63"/>
      </left>
      <right style="double"/>
      <top style="thin">
        <color indexed="63"/>
      </top>
      <bottom style="double">
        <color indexed="63"/>
      </bottom>
    </border>
    <border>
      <left style="double">
        <color indexed="63"/>
      </left>
      <right style="double">
        <color indexed="63"/>
      </right>
      <top style="thin">
        <color indexed="63"/>
      </top>
      <bottom style="double">
        <color indexed="63"/>
      </bottom>
    </border>
  </borders>
  <cellStyleXfs count="1">
    <xf numFmtId="0" fontId="0" fillId="0" borderId="0"/>
  </cellStyleXfs>
  <cellXfs count="137">
    <xf numFmtId="0" fontId="0" fillId="0" borderId="0" xfId="0"/>
    <xf numFmtId="0" fontId="1" fillId="0" borderId="0" xfId="0" applyFont="true"/>
    <xf numFmtId="0" fontId="2" fillId="0" borderId="0" xfId="0" applyFont="true"/>
    <xf numFmtId="0" fontId="3" fillId="0" borderId="0" xfId="0" applyFont="true"/>
    <xf numFmtId="0" fontId="4" fillId="0" borderId="0" xfId="0" applyFont="true"/>
    <xf numFmtId="0" fontId="5" fillId="0" borderId="0" xfId="0" applyFont="true"/>
    <xf numFmtId="0" fontId="6" fillId="0" borderId="0" xfId="0" applyFont="true"/>
    <xf numFmtId="0" fontId="7" fillId="0" borderId="0" xfId="0" applyFont="true"/>
    <xf numFmtId="0" fontId="8" fillId="0" borderId="0" xfId="0" applyFont="true"/>
    <xf numFmtId="0" fontId="9" fillId="0" borderId="0" xfId="0" applyFont="true"/>
    <xf numFmtId="0" fontId="10" fillId="0" borderId="0" xfId="0" applyFont="true"/>
    <xf numFmtId="0" fontId="11" fillId="0" borderId="0" xfId="0" applyFont="true"/>
    <xf numFmtId="0" fontId="12" fillId="0" borderId="0" xfId="0" applyFont="true"/>
    <xf numFmtId="0" fontId="13" fillId="0" borderId="0" xfId="0" applyFont="true"/>
    <xf numFmtId="0" fontId="14" fillId="0" borderId="0" xfId="0" applyFont="true"/>
    <xf numFmtId="0" fontId="15" fillId="0" borderId="0" xfId="0" applyFont="true"/>
    <xf numFmtId="0" fontId="16" fillId="0" borderId="0" xfId="0" applyFont="true"/>
    <xf numFmtId="0" fontId="0" fillId="0" borderId="0" xfId="0">
      <alignment horizontal="left"/>
    </xf>
    <xf numFmtId="0" fontId="17" fillId="0" borderId="0" xfId="0" applyFont="true"/>
    <xf numFmtId="0" fontId="18" fillId="0" borderId="0" xfId="0" applyFont="true"/>
    <xf numFmtId="0" fontId="19" fillId="0" borderId="0" xfId="0" applyFont="true"/>
    <xf numFmtId="0" fontId="20" fillId="0" borderId="0" xfId="0" applyFont="true"/>
    <xf numFmtId="0" fontId="21" fillId="0" borderId="0" xfId="0" applyFont="true">
      <alignment horizontal="right"/>
    </xf>
    <xf numFmtId="0" fontId="22" fillId="0" borderId="0" xfId="0" applyFont="true">
      <alignment horizontal="right"/>
    </xf>
    <xf numFmtId="0" fontId="23" fillId="0" borderId="0" xfId="0" applyFont="true">
      <alignment horizontal="right"/>
    </xf>
    <xf numFmtId="0" fontId="24" fillId="0" borderId="0" xfId="0" applyFont="true">
      <alignment horizontal="right"/>
    </xf>
    <xf numFmtId="0" fontId="25" fillId="0" borderId="0" xfId="0" applyFont="true">
      <alignment horizontal="right"/>
    </xf>
    <xf numFmtId="0" fontId="26" fillId="3" borderId="0" xfId="0" applyFill="true" applyFont="true">
      <alignment horizontal="center"/>
      <protection locked="false"/>
    </xf>
    <xf numFmtId="0" fontId="0" fillId="4" borderId="0" xfId="0" applyFill="true"/>
    <xf numFmtId="0" fontId="27" fillId="5" borderId="0" xfId="0" applyFill="true" applyFont="true"/>
    <xf numFmtId="0" fontId="0" fillId="0" borderId="0" xfId="0">
      <protection locked="false"/>
    </xf>
    <xf numFmtId="0" fontId="28" fillId="0" borderId="0" xfId="0" applyFont="true">
      <alignment horizontal="right"/>
    </xf>
    <xf numFmtId="0" fontId="29" fillId="0" borderId="0" xfId="0" applyFont="true">
      <alignment horizontal="right"/>
    </xf>
    <xf numFmtId="0" fontId="30" fillId="0" borderId="0" xfId="0" applyFont="true">
      <alignment horizontal="right"/>
    </xf>
    <xf numFmtId="0" fontId="31" fillId="0" borderId="0" xfId="0" applyFont="true">
      <alignment horizontal="right"/>
    </xf>
    <xf numFmtId="0" fontId="32" fillId="0" borderId="0" xfId="0" applyFont="true">
      <alignment horizontal="right"/>
    </xf>
    <xf numFmtId="0" fontId="33" fillId="0" borderId="0" xfId="0" applyFont="true">
      <alignment horizontal="right"/>
    </xf>
    <xf numFmtId="0" fontId="34" fillId="0" borderId="0" xfId="0" applyFont="true">
      <alignment horizontal="right"/>
    </xf>
    <xf numFmtId="0" fontId="35" fillId="0" borderId="0" xfId="0" applyFont="true">
      <alignment horizontal="right"/>
    </xf>
    <xf numFmtId="0" fontId="36" fillId="0" borderId="0" xfId="0" applyFont="true">
      <alignment horizontal="right"/>
    </xf>
    <xf numFmtId="0" fontId="37" fillId="0" borderId="0" xfId="0" applyFont="true">
      <alignment horizontal="right"/>
    </xf>
    <xf numFmtId="0" fontId="38" fillId="0" borderId="0" xfId="0" applyFont="true">
      <alignment horizontal="right"/>
    </xf>
    <xf numFmtId="0" fontId="39" fillId="0" borderId="0" xfId="0" applyFont="true">
      <alignment horizontal="right"/>
    </xf>
    <xf numFmtId="0" fontId="40" fillId="0" borderId="0" xfId="0" applyFont="true">
      <alignment horizontal="right"/>
    </xf>
    <xf numFmtId="0" fontId="41" fillId="0" borderId="0" xfId="0" applyFont="true"/>
    <xf numFmtId="0" fontId="42" fillId="0" borderId="0" xfId="0" applyFont="true"/>
    <xf numFmtId="0" fontId="43" fillId="0" borderId="0" xfId="0" applyFont="true"/>
    <xf numFmtId="0" fontId="44" fillId="0" borderId="0" xfId="0" applyFont="true"/>
    <xf numFmtId="0" fontId="45" fillId="0" borderId="0" xfId="0" applyFont="true"/>
    <xf numFmtId="0" fontId="46" fillId="0" borderId="0" xfId="0" applyFont="true"/>
    <xf numFmtId="0" fontId="47" fillId="0" borderId="0" xfId="0" applyFont="true"/>
    <xf numFmtId="0" fontId="48" fillId="0" borderId="0" xfId="0" applyFont="true"/>
    <xf numFmtId="0" fontId="49" fillId="0" borderId="0" xfId="0" applyFont="true"/>
    <xf numFmtId="0" fontId="50" fillId="0" borderId="0" xfId="0" applyFont="true"/>
    <xf numFmtId="0" fontId="51" fillId="0" borderId="0" xfId="0" applyFont="true"/>
    <xf numFmtId="0" fontId="52" fillId="0" borderId="0" xfId="0" applyFont="true"/>
    <xf numFmtId="0" fontId="53" fillId="0" borderId="0" xfId="0" applyFont="true"/>
    <xf numFmtId="0" fontId="54" fillId="0" borderId="0" xfId="0" applyFont="true"/>
    <xf numFmtId="0" fontId="55" fillId="0" borderId="0" xfId="0" applyFont="true"/>
    <xf numFmtId="0" fontId="56" fillId="0" borderId="0" xfId="0" applyFont="true"/>
    <xf numFmtId="0" fontId="57" fillId="0" borderId="0" xfId="0" applyFont="true"/>
    <xf numFmtId="0" fontId="58" fillId="0" borderId="0" xfId="0" applyFont="true"/>
    <xf numFmtId="0" fontId="59" fillId="0" borderId="0" xfId="0" applyFont="true"/>
    <xf numFmtId="0" fontId="60" fillId="0" borderId="0" xfId="0" applyFont="true"/>
    <xf numFmtId="0" fontId="61" fillId="0" borderId="0" xfId="0" applyFont="true"/>
    <xf numFmtId="0" fontId="62" fillId="0" borderId="0" xfId="0" applyFont="true"/>
    <xf numFmtId="0" fontId="63" fillId="0" borderId="0" xfId="0" applyFont="true">
      <alignment horizontal="right"/>
    </xf>
    <xf numFmtId="0" fontId="64" fillId="0" borderId="0" xfId="0" applyFont="true">
      <alignment horizontal="right"/>
    </xf>
    <xf numFmtId="0" fontId="65" fillId="0" borderId="0" xfId="0" applyFont="true">
      <alignment horizontal="right"/>
    </xf>
    <xf numFmtId="0" fontId="66" fillId="0" borderId="0" xfId="0" applyFont="true">
      <alignment horizontal="right"/>
    </xf>
    <xf numFmtId="0" fontId="67" fillId="0" borderId="0" xfId="0" applyFont="true">
      <alignment horizontal="right"/>
    </xf>
    <xf numFmtId="0" fontId="68" fillId="0" borderId="0" xfId="0" applyFont="true">
      <alignment horizontal="right"/>
    </xf>
    <xf numFmtId="0" fontId="69" fillId="0" borderId="0" xfId="0" applyFont="true">
      <alignment horizontal="right"/>
    </xf>
    <xf numFmtId="0" fontId="70" fillId="0" borderId="0" xfId="0" applyFont="true">
      <alignment horizontal="right"/>
    </xf>
    <xf numFmtId="0" fontId="71" fillId="0" borderId="0" xfId="0" applyFont="true">
      <alignment horizontal="right"/>
    </xf>
    <xf numFmtId="0" fontId="72" fillId="0" borderId="0" xfId="0" applyFont="true">
      <alignment horizontal="right"/>
    </xf>
    <xf numFmtId="0" fontId="73" fillId="0" borderId="0" xfId="0" applyFont="true">
      <alignment horizontal="right"/>
    </xf>
    <xf numFmtId="0" fontId="74" fillId="0" borderId="0" xfId="0" applyFont="true">
      <alignment horizontal="right"/>
    </xf>
    <xf numFmtId="0" fontId="75" fillId="0" borderId="0" xfId="0" applyFont="true">
      <alignment horizontal="right"/>
    </xf>
    <xf numFmtId="0" fontId="76" fillId="0" borderId="0" xfId="0" applyFont="true">
      <alignment horizontal="right"/>
    </xf>
    <xf numFmtId="0" fontId="77" fillId="0" borderId="0" xfId="0" applyFont="true">
      <alignment horizontal="right"/>
    </xf>
    <xf numFmtId="0" fontId="78" fillId="0" borderId="0" xfId="0" applyFont="true">
      <alignment horizontal="right"/>
    </xf>
    <xf numFmtId="0" fontId="79" fillId="0" borderId="0" xfId="0" applyFont="true">
      <alignment horizontal="right"/>
    </xf>
    <xf numFmtId="0" fontId="80" fillId="0" borderId="0" xfId="0" applyFont="true">
      <alignment horizontal="right"/>
    </xf>
    <xf numFmtId="0" fontId="81" fillId="0" borderId="0" xfId="0" applyFont="true">
      <alignment horizontal="right"/>
    </xf>
    <xf numFmtId="0" fontId="82" fillId="0" borderId="0" xfId="0" applyFont="true">
      <alignment horizontal="right"/>
    </xf>
    <xf numFmtId="0" fontId="83" fillId="0" borderId="0" xfId="0" applyFont="true">
      <alignment horizontal="right"/>
    </xf>
    <xf numFmtId="0" fontId="84" fillId="0" borderId="0" xfId="0" applyFont="true">
      <alignment horizontal="right"/>
    </xf>
    <xf numFmtId="0" fontId="85" fillId="0" borderId="0" xfId="0" applyFont="true">
      <alignment horizontal="right"/>
    </xf>
    <xf numFmtId="0" fontId="86" fillId="0" borderId="0" xfId="0" applyFont="true">
      <alignment horizontal="right"/>
    </xf>
    <xf numFmtId="0" fontId="87" fillId="0" borderId="0" xfId="0" applyFont="true">
      <alignment horizontal="right"/>
    </xf>
    <xf numFmtId="0" fontId="88" fillId="0" borderId="0" xfId="0" applyFont="true">
      <alignment horizontal="right"/>
    </xf>
    <xf numFmtId="0" fontId="89" fillId="0" borderId="0" xfId="0" applyFont="true">
      <alignment horizontal="right"/>
    </xf>
    <xf numFmtId="0" fontId="90" fillId="0" borderId="0" xfId="0" applyFont="true">
      <alignment horizontal="right"/>
    </xf>
    <xf numFmtId="0" fontId="91" fillId="0" borderId="0" xfId="0" applyFont="true">
      <alignment horizontal="right"/>
    </xf>
    <xf numFmtId="0" fontId="92" fillId="0" borderId="0" xfId="0" applyFont="true">
      <alignment horizontal="right"/>
    </xf>
    <xf numFmtId="0" fontId="93" fillId="0" borderId="0" xfId="0" applyFont="true">
      <alignment horizontal="right"/>
    </xf>
    <xf numFmtId="0" fontId="94" fillId="0" borderId="0" xfId="0" applyFont="true">
      <alignment horizontal="right"/>
    </xf>
    <xf numFmtId="0" fontId="95" fillId="0" borderId="0" xfId="0" applyFont="true">
      <alignment horizontal="right"/>
    </xf>
    <xf numFmtId="0" fontId="96" fillId="0" borderId="0" xfId="0" applyFont="true">
      <alignment horizontal="right"/>
    </xf>
    <xf numFmtId="0" fontId="97" fillId="0" borderId="0" xfId="0" applyFont="true">
      <alignment horizontal="right"/>
    </xf>
    <xf numFmtId="0" fontId="98" fillId="0" borderId="0" xfId="0" applyFont="true">
      <alignment horizontal="right"/>
    </xf>
    <xf numFmtId="0" fontId="99" fillId="0" borderId="0" xfId="0" applyFont="true">
      <alignment horizontal="right"/>
    </xf>
    <xf numFmtId="0" fontId="100" fillId="0" borderId="0" xfId="0" applyFont="true">
      <alignment horizontal="right"/>
    </xf>
    <xf numFmtId="0" fontId="101" fillId="0" borderId="0" xfId="0" applyFont="true">
      <alignment horizontal="right"/>
    </xf>
    <xf numFmtId="0" fontId="102" fillId="0" borderId="0" xfId="0" applyFont="true">
      <alignment horizontal="right"/>
    </xf>
    <xf numFmtId="0" fontId="103" fillId="0" borderId="0" xfId="0" applyFont="true">
      <alignment horizontal="right"/>
    </xf>
    <xf numFmtId="0" fontId="104" fillId="0" borderId="0" xfId="0" applyFont="true">
      <alignment horizontal="right"/>
    </xf>
    <xf numFmtId="0" fontId="105" fillId="0" borderId="0" xfId="0" applyFont="true">
      <alignment horizontal="right"/>
    </xf>
    <xf numFmtId="0" fontId="106" fillId="0" borderId="0" xfId="0" applyFont="true">
      <alignment horizontal="right"/>
    </xf>
    <xf numFmtId="0" fontId="107" fillId="0" borderId="0" xfId="0" applyFont="true">
      <alignment horizontal="right"/>
    </xf>
    <xf numFmtId="0" fontId="108" fillId="0" borderId="0" xfId="0" applyFont="true">
      <alignment horizontal="right"/>
    </xf>
    <xf numFmtId="0" fontId="109" fillId="0" borderId="0" xfId="0" applyFont="true">
      <alignment horizontal="right"/>
    </xf>
    <xf numFmtId="0" fontId="110" fillId="0" borderId="0" xfId="0" applyFont="true">
      <alignment horizontal="right"/>
    </xf>
    <xf numFmtId="0" fontId="111" fillId="0" borderId="0" xfId="0" applyFont="true">
      <alignment horizontal="right"/>
    </xf>
    <xf numFmtId="0" fontId="112" fillId="0" borderId="0" xfId="0" applyFont="true">
      <alignment horizontal="right"/>
    </xf>
    <xf numFmtId="0" fontId="113" fillId="0" borderId="0" xfId="0" applyFont="true">
      <alignment horizontal="right"/>
    </xf>
    <xf numFmtId="0" fontId="114" fillId="0" borderId="0" xfId="0" applyFont="true">
      <alignment horizontal="right"/>
    </xf>
    <xf numFmtId="0" fontId="115" fillId="0" borderId="0" xfId="0" applyFont="true">
      <alignment wrapText="true"/>
    </xf>
    <xf numFmtId="0" fontId="116" fillId="5" borderId="8" xfId="0" applyFill="true" applyBorder="true" applyFont="true">
      <alignment wrapText="true"/>
    </xf>
    <xf numFmtId="0" fontId="117" fillId="0" borderId="8" xfId="0" applyBorder="true" applyFont="true">
      <alignment wrapText="true"/>
    </xf>
    <xf numFmtId="0" fontId="118" fillId="5" borderId="8" xfId="0" applyFill="true" applyBorder="true" applyFont="true">
      <alignment wrapText="true"/>
    </xf>
    <xf numFmtId="0" fontId="119" fillId="0" borderId="8" xfId="0" applyBorder="true" applyFont="true">
      <alignment wrapText="true"/>
    </xf>
    <xf numFmtId="0" fontId="120" fillId="5" borderId="8" xfId="0" applyFill="true" applyBorder="true" applyFont="true">
      <alignment wrapText="true"/>
    </xf>
    <xf numFmtId="0" fontId="121" fillId="0" borderId="8" xfId="0" applyBorder="true" applyFont="true">
      <alignment wrapText="true"/>
    </xf>
    <xf numFmtId="0" fontId="122" fillId="5" borderId="16" xfId="0" applyFill="true" applyBorder="true" applyFont="true">
      <alignment wrapText="true"/>
    </xf>
    <xf numFmtId="0" fontId="123" fillId="0" borderId="20" xfId="0" applyBorder="true" applyFont="true">
      <alignment wrapText="true"/>
    </xf>
    <xf numFmtId="0" fontId="0" fillId="0" borderId="0" xfId="0">
      <alignment horizontal="left"/>
    </xf>
    <xf numFmtId="0" fontId="0" fillId="0" borderId="0" xfId="0">
      <alignment horizontal="left"/>
    </xf>
    <xf numFmtId="0" fontId="0" fillId="0" borderId="0" xfId="0">
      <alignment horizontal="left"/>
    </xf>
    <xf numFmtId="0" fontId="0" fillId="0" borderId="0" xfId="0">
      <alignment horizontal="left"/>
    </xf>
    <xf numFmtId="0" fontId="0" fillId="0" borderId="0" xfId="0">
      <alignment horizontal="left"/>
    </xf>
    <xf numFmtId="0" fontId="0" fillId="0" borderId="0" xfId="0">
      <alignment horizontal="left"/>
    </xf>
    <xf numFmtId="0" fontId="0" fillId="0" borderId="0" xfId="0">
      <alignment horizontal="left"/>
    </xf>
    <xf numFmtId="0" fontId="0" fillId="0" borderId="0" xfId="0">
      <alignment horizontal="left"/>
    </xf>
    <xf numFmtId="0" fontId="0" fillId="0" borderId="0" xfId="0">
      <alignment horizontal="left"/>
    </xf>
    <xf numFmtId="0" fontId="0" fillId="0" borderId="0" xfId="0">
      <alignment horizontal="left"/>
    </xf>
  </cellXfs>
  <dxfs count="79">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s>
</styleSheet>
</file>

<file path=xl/_rels/workbook.xml.rels><?xml version="1.0" encoding="UTF-8" standalone="no"?><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 Id="rId5" Target="worksheets/sheet3.xml" Type="http://schemas.openxmlformats.org/officeDocument/2006/relationships/worksheet"/></Relationships>
</file>

<file path=xl/worksheets/sheet1.xml><?xml version="1.0" encoding="utf-8"?>
<worksheet xmlns="http://schemas.openxmlformats.org/spreadsheetml/2006/main">
  <dimension ref="A1:AH92"/>
  <sheetViews>
    <sheetView workbookViewId="0" tabSelected="true">
      <pane xSplit="2.0" ySplit="5.0" state="frozen" topLeftCell="C6" activePane="bottomRight"/>
      <selection pane="bottomRight"/>
    </sheetView>
  </sheetViews>
  <sheetFormatPr defaultRowHeight="15.0"/>
  <cols>
    <col min="1" max="1" width="21.0" customWidth="true"/>
    <col min="2" max="2" width="61.0" customWidth="true"/>
    <col min="3" max="3" width="20.0" customWidth="true" hidden="true"/>
    <col min="4" max="4" width="21.0" customWidth="true"/>
    <col min="5" max="5" width="21.0" customWidth="true"/>
    <col min="6" max="6" width="15.0" customWidth="true"/>
    <col min="7" max="7" width="15.0" customWidth="true"/>
    <col min="8" max="8" width="15.0" customWidth="true"/>
    <col min="9" max="9" width="15.0" customWidth="true"/>
    <col min="10" max="10" width="15.0" customWidth="true"/>
    <col min="11" max="11" width="15.0" customWidth="true"/>
    <col min="12" max="12" width="1.0" customWidth="true"/>
    <col min="13" max="13" width="13.0" customWidth="true" style="30"/>
    <col min="14" max="14" width="13.0" customWidth="true" style="30"/>
    <col min="15" max="15" width="13.0" customWidth="true" style="30"/>
    <col min="16" max="16" width="13.0" customWidth="true" style="30"/>
    <col min="17" max="17" width="13.0" customWidth="true" style="30"/>
    <col min="18" max="18" width="13.0" customWidth="true" style="30"/>
    <col min="19" max="19" width="13.0" customWidth="true" style="30"/>
    <col min="20" max="20" width="13.0" customWidth="true" style="30"/>
    <col min="21" max="21" width="13.0" customWidth="true" style="30"/>
    <col min="22" max="22" width="13.0" customWidth="true" style="30"/>
    <col min="23" max="23" width="13.0" customWidth="true" style="30"/>
    <col min="24" max="24" width="13.0" customWidth="true" style="30"/>
    <col min="25" max="25" width="13.0" customWidth="true" style="30"/>
    <col min="26" max="26" width="13.0" customWidth="true" style="30"/>
    <col min="27" max="27" width="13.0" customWidth="true" style="30"/>
    <col min="28" max="28" width="13.0" customWidth="true" style="30"/>
    <col min="29" max="29" width="13.0" customWidth="true" style="30"/>
    <col min="30" max="30" width="13.0" customWidth="true" style="30"/>
    <col min="31" max="31" width="13.0" customWidth="true" style="30"/>
    <col min="32" max="32" width="13.0" customWidth="true" style="30"/>
    <col min="33" max="33" width="13.0" customWidth="true" style="30"/>
    <col min="34" max="34" width="13.0" customWidth="true" style="30"/>
  </cols>
  <sheetData>
    <row r="1">
      <c r="A1" t="s" s="2">
        <v>0</v>
      </c>
      <c r="B1" s="3"/>
      <c r="C1" s="4"/>
      <c r="D1" s="5"/>
      <c r="E1" s="6"/>
      <c r="F1" s="7"/>
      <c r="G1" s="8"/>
      <c r="H1" s="9"/>
      <c r="I1" s="10"/>
      <c r="J1" s="11"/>
      <c r="K1" s="12"/>
      <c r="L1" s="13"/>
    </row>
    <row r="2">
      <c r="A2" t="s" s="15">
        <v>1</v>
      </c>
      <c r="B2" s="16"/>
      <c r="C2" t="s" s="17">
        <v>2</v>
      </c>
    </row>
    <row r="3">
      <c r="A3" t="s" s="19">
        <v>3</v>
      </c>
      <c r="B3" s="20"/>
      <c r="C3" s="21"/>
      <c r="I3" t="s" s="23">
        <v>4</v>
      </c>
      <c r="J3" s="24"/>
      <c r="K3" s="25"/>
      <c r="L3" s="26"/>
      <c r="M3" t="n" s="27">
        <v>12.0</v>
      </c>
    </row>
    <row r="4" ht="8.0" customHeight="true">
      <c r="A4" s="28"/>
      <c r="B4" s="28"/>
      <c r="C4" s="28"/>
      <c r="D4" s="28"/>
      <c r="E4" s="28"/>
      <c r="F4" s="28"/>
      <c r="G4" s="28"/>
      <c r="H4" s="28"/>
      <c r="I4" s="28"/>
      <c r="J4" s="28"/>
      <c r="K4" s="28"/>
      <c r="L4" s="28"/>
    </row>
    <row r="5">
      <c r="A5" t="s" s="29">
        <v>5</v>
      </c>
      <c r="B5" t="s" s="29">
        <v>6</v>
      </c>
      <c r="C5" t="s" s="29">
        <v>7</v>
      </c>
      <c r="D5" t="s" s="29">
        <v>8</v>
      </c>
      <c r="E5" t="s" s="29">
        <v>9</v>
      </c>
      <c r="F5" t="s" s="29">
        <v>10</v>
      </c>
      <c r="G5" t="s" s="29">
        <v>11</v>
      </c>
      <c r="H5" t="s" s="29">
        <v>12</v>
      </c>
      <c r="I5" t="s" s="29">
        <v>13</v>
      </c>
      <c r="J5" t="s" s="29">
        <v>14</v>
      </c>
      <c r="K5" t="s" s="29">
        <v>15</v>
      </c>
      <c r="L5" s="28"/>
      <c r="M5" t="n" s="29">
        <f>IF(M3&gt;=1,"Box 1 quantity","")</f>
        <v>0.0</v>
      </c>
      <c r="N5" t="n" s="29">
        <f>IF(M3&gt;=2,"Box 2 quantity","")</f>
        <v>0.0</v>
      </c>
      <c r="O5" t="n" s="29">
        <f>IF(M3&gt;=3,"Box 3 quantity","")</f>
        <v>0.0</v>
      </c>
      <c r="P5" t="n" s="29">
        <f>IF(M3&gt;=4,"Box 4 quantity","")</f>
        <v>0.0</v>
      </c>
      <c r="Q5" t="n" s="29">
        <f>IF(M3&gt;=5,"Box 5 quantity","")</f>
        <v>0.0</v>
      </c>
      <c r="R5" t="n" s="29">
        <f>IF(M3&gt;=6,"Box 6 quantity","")</f>
        <v>0.0</v>
      </c>
      <c r="S5" t="n" s="29">
        <f>IF(M3&gt;=7,"Box 7 quantity","")</f>
        <v>0.0</v>
      </c>
      <c r="T5" t="n" s="29">
        <f>IF(M3&gt;=8,"Box 8 quantity","")</f>
        <v>0.0</v>
      </c>
      <c r="U5" t="n" s="29">
        <f>IF(M3&gt;=9,"Box 9 quantity","")</f>
        <v>0.0</v>
      </c>
      <c r="V5" t="n" s="29">
        <f>IF(M3&gt;=10,"Box 10 quantity","")</f>
        <v>0.0</v>
      </c>
      <c r="W5" t="n" s="29">
        <f>IF(M3&gt;=11,"Box 11 quantity","")</f>
        <v>0.0</v>
      </c>
      <c r="X5" t="n" s="29">
        <f>IF(M3&gt;=12,"Box 12 quantity","")</f>
        <v>0.0</v>
      </c>
      <c r="Y5" t="n" s="29">
        <f>IF(M3&gt;=13,"Box 13 quantity","")</f>
        <v>0.0</v>
      </c>
      <c r="Z5" t="n" s="29">
        <f>IF(M3&gt;=14,"Box 14 quantity","")</f>
        <v>0.0</v>
      </c>
      <c r="AA5" t="n" s="29">
        <f>IF(M3&gt;=15,"Box 15 quantity","")</f>
        <v>0.0</v>
      </c>
      <c r="AB5" t="n" s="29">
        <f>IF(M3&gt;=16,"Box 16 quantity","")</f>
        <v>0.0</v>
      </c>
      <c r="AC5" t="n" s="29">
        <f>IF(M3&gt;=17,"Box 17 quantity","")</f>
        <v>0.0</v>
      </c>
      <c r="AD5" t="n" s="29">
        <f>IF(M3&gt;=18,"Box 18 quantity","")</f>
        <v>0.0</v>
      </c>
      <c r="AE5" t="n" s="29">
        <f>IF(M3&gt;=19,"Box 19 quantity","")</f>
        <v>0.0</v>
      </c>
      <c r="AF5" t="n" s="29">
        <f>IF(M3&gt;=20,"Box 20 quantity","")</f>
        <v>0.0</v>
      </c>
      <c r="AG5" t="n" s="29">
        <f>IF(M3&gt;=21,"Box 21 quantity","")</f>
        <v>0.0</v>
      </c>
      <c r="AH5" t="n" s="29">
        <f>IF(M3&gt;=22,"Box 22 quantity","")</f>
        <v>0.0</v>
      </c>
    </row>
    <row r="6">
      <c r="A6" t="s">
        <v>16</v>
      </c>
      <c r="B6" t="s">
        <v>17</v>
      </c>
      <c r="C6" t="s">
        <v>18</v>
      </c>
      <c r="D6" t="s">
        <v>19</v>
      </c>
      <c r="E6" t="s">
        <v>20</v>
      </c>
      <c r="F6" t="s">
        <v>21</v>
      </c>
      <c r="G6" t="s">
        <v>22</v>
      </c>
      <c r="H6" t="s">
        <v>23</v>
      </c>
      <c r="I6" t="s">
        <v>23</v>
      </c>
      <c r="J6" t="n">
        <v>1.0</v>
      </c>
      <c r="K6" t="n">
        <f>SUM(M6:INDEX(M6:XFD6,1,M3))</f>
        <v>0.0</v>
      </c>
      <c r="L6" s="28"/>
    </row>
    <row r="7">
      <c r="A7" t="s">
        <v>24</v>
      </c>
      <c r="B7" t="s">
        <v>25</v>
      </c>
      <c r="C7" t="s">
        <v>26</v>
      </c>
      <c r="D7" t="s">
        <v>27</v>
      </c>
      <c r="E7" t="s">
        <v>28</v>
      </c>
      <c r="F7" t="s">
        <v>21</v>
      </c>
      <c r="G7" t="s">
        <v>22</v>
      </c>
      <c r="H7" t="s">
        <v>23</v>
      </c>
      <c r="I7" t="s">
        <v>23</v>
      </c>
      <c r="J7" t="n">
        <v>5.0</v>
      </c>
      <c r="K7" t="n">
        <f>SUM(M7:INDEX(M7:XFD7,1,M3))</f>
        <v>0.0</v>
      </c>
      <c r="L7" s="28"/>
    </row>
    <row r="8">
      <c r="A8" t="s">
        <v>29</v>
      </c>
      <c r="B8" t="s">
        <v>30</v>
      </c>
      <c r="C8" t="s">
        <v>31</v>
      </c>
      <c r="D8" t="s">
        <v>32</v>
      </c>
      <c r="E8" t="s">
        <v>33</v>
      </c>
      <c r="F8" t="s">
        <v>21</v>
      </c>
      <c r="G8" t="s">
        <v>22</v>
      </c>
      <c r="H8" t="s">
        <v>23</v>
      </c>
      <c r="I8" t="s">
        <v>23</v>
      </c>
      <c r="J8" t="n">
        <v>1.0</v>
      </c>
      <c r="K8" t="n">
        <f>SUM(M8:INDEX(M8:XFD8,1,M3))</f>
        <v>0.0</v>
      </c>
      <c r="L8" s="28"/>
    </row>
    <row r="9">
      <c r="A9" t="s">
        <v>34</v>
      </c>
      <c r="B9" t="s">
        <v>35</v>
      </c>
      <c r="C9" t="s">
        <v>36</v>
      </c>
      <c r="D9" t="s">
        <v>37</v>
      </c>
      <c r="E9" t="s">
        <v>38</v>
      </c>
      <c r="F9" t="s">
        <v>21</v>
      </c>
      <c r="G9" t="s">
        <v>22</v>
      </c>
      <c r="H9" t="s">
        <v>23</v>
      </c>
      <c r="I9" t="s">
        <v>23</v>
      </c>
      <c r="J9" t="n">
        <v>7.0</v>
      </c>
      <c r="K9" t="n">
        <f>SUM(M9:INDEX(M9:XFD9,1,M3))</f>
        <v>0.0</v>
      </c>
      <c r="L9" s="28"/>
    </row>
    <row r="10">
      <c r="A10" t="s">
        <v>39</v>
      </c>
      <c r="B10" t="s">
        <v>40</v>
      </c>
      <c r="C10" t="s">
        <v>41</v>
      </c>
      <c r="D10" t="s">
        <v>42</v>
      </c>
      <c r="E10" t="s">
        <v>43</v>
      </c>
      <c r="F10" t="s">
        <v>21</v>
      </c>
      <c r="G10" t="s">
        <v>22</v>
      </c>
      <c r="H10" t="s">
        <v>23</v>
      </c>
      <c r="I10" t="s">
        <v>23</v>
      </c>
      <c r="J10" t="n">
        <v>2.0</v>
      </c>
      <c r="K10" t="n">
        <f>SUM(M10:INDEX(M10:XFD10,1,M3))</f>
        <v>0.0</v>
      </c>
      <c r="L10" s="28"/>
    </row>
    <row r="11">
      <c r="A11" t="s">
        <v>44</v>
      </c>
      <c r="B11" t="s">
        <v>45</v>
      </c>
      <c r="C11" t="s">
        <v>46</v>
      </c>
      <c r="D11" t="s">
        <v>47</v>
      </c>
      <c r="E11" t="s">
        <v>48</v>
      </c>
      <c r="F11" t="s">
        <v>21</v>
      </c>
      <c r="G11" t="s">
        <v>22</v>
      </c>
      <c r="H11" t="s">
        <v>23</v>
      </c>
      <c r="I11" t="s">
        <v>23</v>
      </c>
      <c r="J11" t="n">
        <v>1.0</v>
      </c>
      <c r="K11" t="n">
        <f>SUM(M11:INDEX(M11:XFD11,1,M3))</f>
        <v>0.0</v>
      </c>
      <c r="L11" s="28"/>
    </row>
    <row r="12">
      <c r="A12" t="s">
        <v>49</v>
      </c>
      <c r="B12" t="s">
        <v>50</v>
      </c>
      <c r="C12" t="s">
        <v>51</v>
      </c>
      <c r="D12" t="s">
        <v>52</v>
      </c>
      <c r="E12" t="s">
        <v>53</v>
      </c>
      <c r="F12" t="s">
        <v>21</v>
      </c>
      <c r="G12" t="s">
        <v>22</v>
      </c>
      <c r="H12" t="s">
        <v>23</v>
      </c>
      <c r="I12" t="s">
        <v>23</v>
      </c>
      <c r="J12" t="n">
        <v>5.0</v>
      </c>
      <c r="K12" t="n">
        <f>SUM(M12:INDEX(M12:XFD12,1,M3))</f>
        <v>0.0</v>
      </c>
      <c r="L12" s="28"/>
    </row>
    <row r="13">
      <c r="A13" t="s">
        <v>54</v>
      </c>
      <c r="B13" t="s">
        <v>55</v>
      </c>
      <c r="C13" t="s">
        <v>56</v>
      </c>
      <c r="D13" t="s">
        <v>57</v>
      </c>
      <c r="E13" t="s">
        <v>58</v>
      </c>
      <c r="F13" t="s">
        <v>21</v>
      </c>
      <c r="G13" t="s">
        <v>22</v>
      </c>
      <c r="H13" t="s">
        <v>23</v>
      </c>
      <c r="I13" t="s">
        <v>23</v>
      </c>
      <c r="J13" t="n">
        <v>8.0</v>
      </c>
      <c r="K13" t="n">
        <f>SUM(M13:INDEX(M13:XFD13,1,M3))</f>
        <v>0.0</v>
      </c>
      <c r="L13" s="28"/>
    </row>
    <row r="14">
      <c r="A14" t="s">
        <v>59</v>
      </c>
      <c r="B14" t="s">
        <v>60</v>
      </c>
      <c r="C14" t="s">
        <v>61</v>
      </c>
      <c r="D14" t="s">
        <v>62</v>
      </c>
      <c r="E14" t="s">
        <v>63</v>
      </c>
      <c r="F14" t="s">
        <v>21</v>
      </c>
      <c r="G14" t="s">
        <v>22</v>
      </c>
      <c r="H14" t="s">
        <v>23</v>
      </c>
      <c r="I14" t="s">
        <v>23</v>
      </c>
      <c r="J14" t="n">
        <v>6.0</v>
      </c>
      <c r="K14" t="n">
        <f>SUM(M14:INDEX(M14:XFD14,1,M3))</f>
        <v>0.0</v>
      </c>
      <c r="L14" s="28"/>
    </row>
    <row r="15">
      <c r="A15" t="s">
        <v>64</v>
      </c>
      <c r="B15" t="s">
        <v>65</v>
      </c>
      <c r="C15" t="s">
        <v>66</v>
      </c>
      <c r="D15" t="s">
        <v>67</v>
      </c>
      <c r="E15" t="s">
        <v>68</v>
      </c>
      <c r="F15" t="s">
        <v>21</v>
      </c>
      <c r="G15" t="s">
        <v>22</v>
      </c>
      <c r="H15" t="s">
        <v>23</v>
      </c>
      <c r="I15" t="s">
        <v>23</v>
      </c>
      <c r="J15" t="n">
        <v>10.0</v>
      </c>
      <c r="K15" t="n">
        <f>SUM(M15:INDEX(M15:XFD15,1,M3))</f>
        <v>0.0</v>
      </c>
      <c r="L15" s="28"/>
    </row>
    <row r="16">
      <c r="A16" t="s">
        <v>69</v>
      </c>
      <c r="B16" t="s">
        <v>70</v>
      </c>
      <c r="C16" t="s">
        <v>71</v>
      </c>
      <c r="D16" t="s">
        <v>72</v>
      </c>
      <c r="E16" t="s">
        <v>73</v>
      </c>
      <c r="F16" t="s">
        <v>21</v>
      </c>
      <c r="G16" t="s">
        <v>22</v>
      </c>
      <c r="H16" t="s">
        <v>23</v>
      </c>
      <c r="I16" t="s">
        <v>23</v>
      </c>
      <c r="J16" t="n">
        <v>1.0</v>
      </c>
      <c r="K16" t="n">
        <f>SUM(M16:INDEX(M16:XFD16,1,M3))</f>
        <v>0.0</v>
      </c>
      <c r="L16" s="28"/>
    </row>
    <row r="17">
      <c r="A17" t="s">
        <v>74</v>
      </c>
      <c r="B17" t="s">
        <v>75</v>
      </c>
      <c r="C17" t="s">
        <v>76</v>
      </c>
      <c r="D17" t="s">
        <v>77</v>
      </c>
      <c r="E17" t="s">
        <v>78</v>
      </c>
      <c r="F17" t="s">
        <v>21</v>
      </c>
      <c r="G17" t="s">
        <v>22</v>
      </c>
      <c r="H17" t="s">
        <v>23</v>
      </c>
      <c r="I17" t="s">
        <v>23</v>
      </c>
      <c r="J17" t="n">
        <v>1.0</v>
      </c>
      <c r="K17" t="n">
        <f>SUM(M17:INDEX(M17:XFD17,1,M3))</f>
        <v>0.0</v>
      </c>
      <c r="L17" s="28"/>
    </row>
    <row r="18">
      <c r="A18" t="s">
        <v>79</v>
      </c>
      <c r="B18" t="s">
        <v>80</v>
      </c>
      <c r="C18" t="s">
        <v>81</v>
      </c>
      <c r="D18" t="s">
        <v>82</v>
      </c>
      <c r="E18" t="s">
        <v>83</v>
      </c>
      <c r="F18" t="s">
        <v>21</v>
      </c>
      <c r="G18" t="s">
        <v>22</v>
      </c>
      <c r="H18" t="s">
        <v>23</v>
      </c>
      <c r="I18" t="s">
        <v>23</v>
      </c>
      <c r="J18" t="n">
        <v>1.0</v>
      </c>
      <c r="K18" t="n">
        <f>SUM(M18:INDEX(M18:XFD18,1,M3))</f>
        <v>0.0</v>
      </c>
      <c r="L18" s="28"/>
    </row>
    <row r="19">
      <c r="A19" t="s">
        <v>84</v>
      </c>
      <c r="B19" t="s">
        <v>85</v>
      </c>
      <c r="C19" t="s">
        <v>86</v>
      </c>
      <c r="D19" t="s">
        <v>87</v>
      </c>
      <c r="E19" t="s">
        <v>88</v>
      </c>
      <c r="F19" t="s">
        <v>21</v>
      </c>
      <c r="G19" t="s">
        <v>22</v>
      </c>
      <c r="H19" t="s">
        <v>23</v>
      </c>
      <c r="I19" t="s">
        <v>23</v>
      </c>
      <c r="J19" t="n">
        <v>3.0</v>
      </c>
      <c r="K19" t="n">
        <f>SUM(M19:INDEX(M19:XFD19,1,M3))</f>
        <v>0.0</v>
      </c>
      <c r="L19" s="28"/>
    </row>
    <row r="20">
      <c r="A20" t="s">
        <v>89</v>
      </c>
      <c r="B20" t="s">
        <v>90</v>
      </c>
      <c r="C20" t="s">
        <v>91</v>
      </c>
      <c r="D20" t="s">
        <v>92</v>
      </c>
      <c r="E20" t="s">
        <v>93</v>
      </c>
      <c r="F20" t="s">
        <v>21</v>
      </c>
      <c r="G20" t="s">
        <v>22</v>
      </c>
      <c r="H20" t="s">
        <v>23</v>
      </c>
      <c r="I20" t="s">
        <v>23</v>
      </c>
      <c r="J20" t="n">
        <v>1.0</v>
      </c>
      <c r="K20" t="n">
        <f>SUM(M20:INDEX(M20:XFD20,1,M3))</f>
        <v>0.0</v>
      </c>
      <c r="L20" s="28"/>
    </row>
    <row r="21">
      <c r="A21" t="s">
        <v>94</v>
      </c>
      <c r="B21" t="s">
        <v>95</v>
      </c>
      <c r="C21" t="s">
        <v>96</v>
      </c>
      <c r="D21" t="s">
        <v>97</v>
      </c>
      <c r="E21" t="s">
        <v>98</v>
      </c>
      <c r="F21" t="s">
        <v>21</v>
      </c>
      <c r="G21" t="s">
        <v>22</v>
      </c>
      <c r="H21" t="s">
        <v>23</v>
      </c>
      <c r="I21" t="s">
        <v>23</v>
      </c>
      <c r="J21" t="n">
        <v>1.0</v>
      </c>
      <c r="K21" t="n">
        <f>SUM(M21:INDEX(M21:XFD21,1,M3))</f>
        <v>0.0</v>
      </c>
      <c r="L21" s="28"/>
    </row>
    <row r="22">
      <c r="A22" t="s">
        <v>99</v>
      </c>
      <c r="B22" t="s">
        <v>100</v>
      </c>
      <c r="C22" t="s">
        <v>101</v>
      </c>
      <c r="D22" t="s">
        <v>102</v>
      </c>
      <c r="E22" t="s">
        <v>103</v>
      </c>
      <c r="F22" t="s">
        <v>21</v>
      </c>
      <c r="G22" t="s">
        <v>22</v>
      </c>
      <c r="H22" t="s">
        <v>23</v>
      </c>
      <c r="I22" t="s">
        <v>23</v>
      </c>
      <c r="J22" t="n">
        <v>1.0</v>
      </c>
      <c r="K22" t="n">
        <f>SUM(M22:INDEX(M22:XFD22,1,M3))</f>
        <v>0.0</v>
      </c>
      <c r="L22" s="28"/>
    </row>
    <row r="23">
      <c r="A23" t="s">
        <v>104</v>
      </c>
      <c r="B23" t="s">
        <v>105</v>
      </c>
      <c r="C23" t="s">
        <v>106</v>
      </c>
      <c r="D23" t="s">
        <v>107</v>
      </c>
      <c r="E23" t="s">
        <v>108</v>
      </c>
      <c r="F23" t="s">
        <v>21</v>
      </c>
      <c r="G23" t="s">
        <v>22</v>
      </c>
      <c r="H23" t="s">
        <v>23</v>
      </c>
      <c r="I23" t="s">
        <v>23</v>
      </c>
      <c r="J23" t="n">
        <v>1.0</v>
      </c>
      <c r="K23" t="n">
        <f>SUM(M23:INDEX(M23:XFD23,1,M3))</f>
        <v>0.0</v>
      </c>
      <c r="L23" s="28"/>
    </row>
    <row r="24">
      <c r="A24" t="s">
        <v>109</v>
      </c>
      <c r="B24" t="s">
        <v>110</v>
      </c>
      <c r="C24" t="s">
        <v>111</v>
      </c>
      <c r="D24" t="s">
        <v>112</v>
      </c>
      <c r="E24" t="s">
        <v>113</v>
      </c>
      <c r="F24" t="s">
        <v>21</v>
      </c>
      <c r="G24" t="s">
        <v>22</v>
      </c>
      <c r="H24" t="s">
        <v>23</v>
      </c>
      <c r="I24" t="s">
        <v>23</v>
      </c>
      <c r="J24" t="n">
        <v>1.0</v>
      </c>
      <c r="K24" t="n">
        <f>SUM(M24:INDEX(M24:XFD24,1,M3))</f>
        <v>0.0</v>
      </c>
      <c r="L24" s="28"/>
    </row>
    <row r="25">
      <c r="A25" t="s">
        <v>114</v>
      </c>
      <c r="B25" t="s">
        <v>115</v>
      </c>
      <c r="C25" t="s">
        <v>116</v>
      </c>
      <c r="D25" t="s">
        <v>117</v>
      </c>
      <c r="E25" t="s">
        <v>118</v>
      </c>
      <c r="F25" t="s">
        <v>21</v>
      </c>
      <c r="G25" t="s">
        <v>22</v>
      </c>
      <c r="H25" t="s">
        <v>23</v>
      </c>
      <c r="I25" t="s">
        <v>23</v>
      </c>
      <c r="J25" t="n">
        <v>3.0</v>
      </c>
      <c r="K25" t="n">
        <f>SUM(M25:INDEX(M25:XFD25,1,M3))</f>
        <v>0.0</v>
      </c>
      <c r="L25" s="28"/>
    </row>
    <row r="26">
      <c r="A26" t="s">
        <v>119</v>
      </c>
      <c r="B26" t="s">
        <v>120</v>
      </c>
      <c r="C26" t="s">
        <v>121</v>
      </c>
      <c r="D26" t="s">
        <v>122</v>
      </c>
      <c r="E26" t="s">
        <v>123</v>
      </c>
      <c r="F26" t="s">
        <v>21</v>
      </c>
      <c r="G26" t="s">
        <v>22</v>
      </c>
      <c r="H26" t="s">
        <v>23</v>
      </c>
      <c r="I26" t="s">
        <v>23</v>
      </c>
      <c r="J26" t="n">
        <v>4.0</v>
      </c>
      <c r="K26" t="n">
        <f>SUM(M26:INDEX(M26:XFD26,1,M3))</f>
        <v>0.0</v>
      </c>
      <c r="L26" s="28"/>
    </row>
    <row r="27">
      <c r="A27" t="s">
        <v>124</v>
      </c>
      <c r="B27" t="s">
        <v>125</v>
      </c>
      <c r="C27" t="s">
        <v>126</v>
      </c>
      <c r="D27" t="s">
        <v>127</v>
      </c>
      <c r="E27" t="s">
        <v>128</v>
      </c>
      <c r="F27" t="s">
        <v>21</v>
      </c>
      <c r="G27" t="s">
        <v>22</v>
      </c>
      <c r="H27" t="s">
        <v>23</v>
      </c>
      <c r="I27" t="s">
        <v>23</v>
      </c>
      <c r="J27" t="n">
        <v>1.0</v>
      </c>
      <c r="K27" t="n">
        <f>SUM(M27:INDEX(M27:XFD27,1,M3))</f>
        <v>0.0</v>
      </c>
      <c r="L27" s="28"/>
    </row>
    <row r="28">
      <c r="A28" t="s">
        <v>129</v>
      </c>
      <c r="B28" t="s">
        <v>130</v>
      </c>
      <c r="C28" t="s">
        <v>131</v>
      </c>
      <c r="D28" t="s">
        <v>132</v>
      </c>
      <c r="E28" t="s">
        <v>133</v>
      </c>
      <c r="F28" t="s">
        <v>21</v>
      </c>
      <c r="G28" t="s">
        <v>22</v>
      </c>
      <c r="H28" t="s">
        <v>23</v>
      </c>
      <c r="I28" t="s">
        <v>23</v>
      </c>
      <c r="J28" t="n">
        <v>1.0</v>
      </c>
      <c r="K28" t="n">
        <f>SUM(M28:INDEX(M28:XFD28,1,M3))</f>
        <v>0.0</v>
      </c>
      <c r="L28" s="28"/>
    </row>
    <row r="29">
      <c r="A29" t="s">
        <v>134</v>
      </c>
      <c r="B29" t="s">
        <v>135</v>
      </c>
      <c r="C29" t="s">
        <v>136</v>
      </c>
      <c r="D29" t="s">
        <v>137</v>
      </c>
      <c r="E29" t="s">
        <v>138</v>
      </c>
      <c r="F29" t="s">
        <v>21</v>
      </c>
      <c r="G29" t="s">
        <v>22</v>
      </c>
      <c r="H29" t="s">
        <v>23</v>
      </c>
      <c r="I29" t="s">
        <v>23</v>
      </c>
      <c r="J29" t="n">
        <v>1.0</v>
      </c>
      <c r="K29" t="n">
        <f>SUM(M29:INDEX(M29:XFD29,1,M3))</f>
        <v>0.0</v>
      </c>
      <c r="L29" s="28"/>
    </row>
    <row r="30">
      <c r="A30" t="s">
        <v>139</v>
      </c>
      <c r="B30" t="s">
        <v>140</v>
      </c>
      <c r="C30" t="s">
        <v>141</v>
      </c>
      <c r="D30" t="s">
        <v>142</v>
      </c>
      <c r="E30" t="s">
        <v>143</v>
      </c>
      <c r="F30" t="s">
        <v>21</v>
      </c>
      <c r="G30" t="s">
        <v>22</v>
      </c>
      <c r="H30" t="s">
        <v>23</v>
      </c>
      <c r="I30" t="s">
        <v>23</v>
      </c>
      <c r="J30" t="n">
        <v>10.0</v>
      </c>
      <c r="K30" t="n">
        <f>SUM(M30:INDEX(M30:XFD30,1,M3))</f>
        <v>0.0</v>
      </c>
      <c r="L30" s="28"/>
    </row>
    <row r="31">
      <c r="A31" t="s">
        <v>144</v>
      </c>
      <c r="B31" t="s">
        <v>145</v>
      </c>
      <c r="C31" t="s">
        <v>146</v>
      </c>
      <c r="D31" t="s">
        <v>147</v>
      </c>
      <c r="E31" t="s">
        <v>148</v>
      </c>
      <c r="F31" t="s">
        <v>21</v>
      </c>
      <c r="G31" t="s">
        <v>22</v>
      </c>
      <c r="H31" t="s">
        <v>23</v>
      </c>
      <c r="I31" t="s">
        <v>23</v>
      </c>
      <c r="J31" t="n">
        <v>10.0</v>
      </c>
      <c r="K31" t="n">
        <f>SUM(M31:INDEX(M31:XFD31,1,M3))</f>
        <v>0.0</v>
      </c>
      <c r="L31" s="28"/>
    </row>
    <row r="32">
      <c r="A32" t="s">
        <v>149</v>
      </c>
      <c r="B32" t="s">
        <v>150</v>
      </c>
      <c r="C32" t="s">
        <v>151</v>
      </c>
      <c r="D32" t="s">
        <v>152</v>
      </c>
      <c r="E32" t="s">
        <v>153</v>
      </c>
      <c r="F32" t="s">
        <v>21</v>
      </c>
      <c r="G32" t="s">
        <v>22</v>
      </c>
      <c r="H32" t="s">
        <v>23</v>
      </c>
      <c r="I32" t="s">
        <v>23</v>
      </c>
      <c r="J32" t="n">
        <v>10.0</v>
      </c>
      <c r="K32" t="n">
        <f>SUM(M32:INDEX(M32:XFD32,1,M3))</f>
        <v>0.0</v>
      </c>
      <c r="L32" s="28"/>
    </row>
    <row r="33">
      <c r="A33" t="s">
        <v>154</v>
      </c>
      <c r="B33" t="s">
        <v>155</v>
      </c>
      <c r="C33" t="s">
        <v>156</v>
      </c>
      <c r="D33" t="s">
        <v>157</v>
      </c>
      <c r="E33" t="s">
        <v>158</v>
      </c>
      <c r="F33" t="s">
        <v>21</v>
      </c>
      <c r="G33" t="s">
        <v>22</v>
      </c>
      <c r="H33" t="s">
        <v>23</v>
      </c>
      <c r="I33" t="s">
        <v>23</v>
      </c>
      <c r="J33" t="n">
        <v>10.0</v>
      </c>
      <c r="K33" t="n">
        <f>SUM(M33:INDEX(M33:XFD33,1,M3))</f>
        <v>0.0</v>
      </c>
      <c r="L33" s="28"/>
    </row>
    <row r="34">
      <c r="A34" t="s">
        <v>159</v>
      </c>
      <c r="B34" t="s">
        <v>160</v>
      </c>
      <c r="C34" t="s">
        <v>161</v>
      </c>
      <c r="D34" t="s">
        <v>162</v>
      </c>
      <c r="E34" t="s">
        <v>163</v>
      </c>
      <c r="F34" t="s">
        <v>21</v>
      </c>
      <c r="G34" t="s">
        <v>22</v>
      </c>
      <c r="H34" t="s">
        <v>23</v>
      </c>
      <c r="I34" t="s">
        <v>23</v>
      </c>
      <c r="J34" t="n">
        <v>10.0</v>
      </c>
      <c r="K34" t="n">
        <f>SUM(M34:INDEX(M34:XFD34,1,M3))</f>
        <v>0.0</v>
      </c>
      <c r="L34" s="28"/>
    </row>
    <row r="35">
      <c r="A35" t="s">
        <v>164</v>
      </c>
      <c r="B35" t="s">
        <v>165</v>
      </c>
      <c r="C35" t="s">
        <v>166</v>
      </c>
      <c r="D35" t="s">
        <v>167</v>
      </c>
      <c r="E35" t="s">
        <v>168</v>
      </c>
      <c r="F35" t="s">
        <v>21</v>
      </c>
      <c r="G35" t="s">
        <v>22</v>
      </c>
      <c r="H35" t="s">
        <v>23</v>
      </c>
      <c r="I35" t="s">
        <v>23</v>
      </c>
      <c r="J35" t="n">
        <v>6.0</v>
      </c>
      <c r="K35" t="n">
        <f>SUM(M35:INDEX(M35:XFD35,1,M3))</f>
        <v>0.0</v>
      </c>
      <c r="L35" s="28"/>
    </row>
    <row r="36">
      <c r="A36" t="s">
        <v>169</v>
      </c>
      <c r="B36" t="s">
        <v>170</v>
      </c>
      <c r="C36" t="s">
        <v>171</v>
      </c>
      <c r="D36" t="s">
        <v>172</v>
      </c>
      <c r="E36" t="s">
        <v>173</v>
      </c>
      <c r="F36" t="s">
        <v>21</v>
      </c>
      <c r="G36" t="s">
        <v>22</v>
      </c>
      <c r="H36" t="s">
        <v>23</v>
      </c>
      <c r="I36" t="s">
        <v>23</v>
      </c>
      <c r="J36" t="n">
        <v>1.0</v>
      </c>
      <c r="K36" t="n">
        <f>SUM(M36:INDEX(M36:XFD36,1,M3))</f>
        <v>0.0</v>
      </c>
      <c r="L36" s="28"/>
    </row>
    <row r="37">
      <c r="A37" t="s">
        <v>174</v>
      </c>
      <c r="B37" t="s">
        <v>175</v>
      </c>
      <c r="C37" t="s">
        <v>176</v>
      </c>
      <c r="D37" t="s">
        <v>177</v>
      </c>
      <c r="E37" t="s">
        <v>178</v>
      </c>
      <c r="F37" t="s">
        <v>21</v>
      </c>
      <c r="G37" t="s">
        <v>22</v>
      </c>
      <c r="H37" t="s">
        <v>23</v>
      </c>
      <c r="I37" t="s">
        <v>23</v>
      </c>
      <c r="J37" t="n">
        <v>2.0</v>
      </c>
      <c r="K37" t="n">
        <f>SUM(M37:INDEX(M37:XFD37,1,M3))</f>
        <v>0.0</v>
      </c>
      <c r="L37" s="28"/>
    </row>
    <row r="38">
      <c r="A38" t="s">
        <v>179</v>
      </c>
      <c r="B38" t="s">
        <v>180</v>
      </c>
      <c r="C38" t="s">
        <v>181</v>
      </c>
      <c r="D38" t="s">
        <v>182</v>
      </c>
      <c r="E38" t="s">
        <v>183</v>
      </c>
      <c r="F38" t="s">
        <v>21</v>
      </c>
      <c r="G38" t="s">
        <v>22</v>
      </c>
      <c r="H38" t="s">
        <v>23</v>
      </c>
      <c r="I38" t="s">
        <v>23</v>
      </c>
      <c r="J38" t="n">
        <v>1.0</v>
      </c>
      <c r="K38" t="n">
        <f>SUM(M38:INDEX(M38:XFD38,1,M3))</f>
        <v>0.0</v>
      </c>
      <c r="L38" s="28"/>
    </row>
    <row r="39">
      <c r="A39" t="s">
        <v>184</v>
      </c>
      <c r="B39" t="s">
        <v>185</v>
      </c>
      <c r="C39" t="s">
        <v>186</v>
      </c>
      <c r="D39" t="s">
        <v>187</v>
      </c>
      <c r="E39" t="s">
        <v>188</v>
      </c>
      <c r="F39" t="s">
        <v>21</v>
      </c>
      <c r="G39" t="s">
        <v>22</v>
      </c>
      <c r="H39" t="s">
        <v>23</v>
      </c>
      <c r="I39" t="s">
        <v>23</v>
      </c>
      <c r="J39" t="n">
        <v>1.0</v>
      </c>
      <c r="K39" t="n">
        <f>SUM(M39:INDEX(M39:XFD39,1,M3))</f>
        <v>0.0</v>
      </c>
      <c r="L39" s="28"/>
    </row>
    <row r="40">
      <c r="A40" t="s">
        <v>189</v>
      </c>
      <c r="B40" t="s">
        <v>190</v>
      </c>
      <c r="C40" t="s">
        <v>191</v>
      </c>
      <c r="D40" t="s">
        <v>192</v>
      </c>
      <c r="E40" t="s">
        <v>193</v>
      </c>
      <c r="F40" t="s">
        <v>21</v>
      </c>
      <c r="G40" t="s">
        <v>22</v>
      </c>
      <c r="H40" t="s">
        <v>23</v>
      </c>
      <c r="I40" t="s">
        <v>23</v>
      </c>
      <c r="J40" t="n">
        <v>4.0</v>
      </c>
      <c r="K40" t="n">
        <f>SUM(M40:INDEX(M40:XFD40,1,M3))</f>
        <v>0.0</v>
      </c>
      <c r="L40" s="28"/>
    </row>
    <row r="41">
      <c r="A41" t="s">
        <v>194</v>
      </c>
      <c r="B41" t="s">
        <v>195</v>
      </c>
      <c r="C41" t="s">
        <v>196</v>
      </c>
      <c r="D41" t="s">
        <v>197</v>
      </c>
      <c r="E41" t="s">
        <v>198</v>
      </c>
      <c r="F41" t="s">
        <v>21</v>
      </c>
      <c r="G41" t="s">
        <v>22</v>
      </c>
      <c r="H41" t="s">
        <v>23</v>
      </c>
      <c r="I41" t="s">
        <v>23</v>
      </c>
      <c r="J41" t="n">
        <v>2.0</v>
      </c>
      <c r="K41" t="n">
        <f>SUM(M41:INDEX(M41:XFD41,1,M3))</f>
        <v>0.0</v>
      </c>
      <c r="L41" s="28"/>
    </row>
    <row r="42">
      <c r="A42" t="s">
        <v>199</v>
      </c>
      <c r="B42" t="s">
        <v>200</v>
      </c>
      <c r="C42" t="s">
        <v>201</v>
      </c>
      <c r="D42" t="s">
        <v>202</v>
      </c>
      <c r="E42" t="s">
        <v>203</v>
      </c>
      <c r="F42" t="s">
        <v>21</v>
      </c>
      <c r="G42" t="s">
        <v>22</v>
      </c>
      <c r="H42" t="s">
        <v>23</v>
      </c>
      <c r="I42" t="s">
        <v>23</v>
      </c>
      <c r="J42" t="n">
        <v>1.0</v>
      </c>
      <c r="K42" t="n">
        <f>SUM(M42:INDEX(M42:XFD42,1,M3))</f>
        <v>0.0</v>
      </c>
      <c r="L42" s="28"/>
    </row>
    <row r="43">
      <c r="A43" t="s">
        <v>204</v>
      </c>
      <c r="B43" t="s">
        <v>205</v>
      </c>
      <c r="C43" t="s">
        <v>206</v>
      </c>
      <c r="D43" t="s">
        <v>207</v>
      </c>
      <c r="E43" t="s">
        <v>208</v>
      </c>
      <c r="F43" t="s">
        <v>21</v>
      </c>
      <c r="G43" t="s">
        <v>22</v>
      </c>
      <c r="H43" t="s">
        <v>23</v>
      </c>
      <c r="I43" t="s">
        <v>23</v>
      </c>
      <c r="J43" t="n">
        <v>2.0</v>
      </c>
      <c r="K43" t="n">
        <f>SUM(M43:INDEX(M43:XFD43,1,M3))</f>
        <v>0.0</v>
      </c>
      <c r="L43" s="28"/>
    </row>
    <row r="44">
      <c r="A44" t="s">
        <v>209</v>
      </c>
      <c r="B44" t="s">
        <v>210</v>
      </c>
      <c r="C44" t="s">
        <v>211</v>
      </c>
      <c r="D44" t="s">
        <v>212</v>
      </c>
      <c r="E44" t="s">
        <v>213</v>
      </c>
      <c r="F44" t="s">
        <v>21</v>
      </c>
      <c r="G44" t="s">
        <v>22</v>
      </c>
      <c r="H44" t="s">
        <v>23</v>
      </c>
      <c r="I44" t="s">
        <v>23</v>
      </c>
      <c r="J44" t="n">
        <v>1.0</v>
      </c>
      <c r="K44" t="n">
        <f>SUM(M44:INDEX(M44:XFD44,1,M3))</f>
        <v>0.0</v>
      </c>
      <c r="L44" s="28"/>
    </row>
    <row r="45">
      <c r="A45" t="s">
        <v>214</v>
      </c>
      <c r="B45" t="s">
        <v>215</v>
      </c>
      <c r="C45" t="s">
        <v>216</v>
      </c>
      <c r="D45" t="s">
        <v>217</v>
      </c>
      <c r="E45" t="s">
        <v>218</v>
      </c>
      <c r="F45" t="s">
        <v>21</v>
      </c>
      <c r="G45" t="s">
        <v>22</v>
      </c>
      <c r="H45" t="s">
        <v>23</v>
      </c>
      <c r="I45" t="s">
        <v>23</v>
      </c>
      <c r="J45" t="n">
        <v>1.0</v>
      </c>
      <c r="K45" t="n">
        <f>SUM(M45:INDEX(M45:XFD45,1,M3))</f>
        <v>0.0</v>
      </c>
      <c r="L45" s="28"/>
    </row>
    <row r="46">
      <c r="A46" t="s">
        <v>219</v>
      </c>
      <c r="B46" t="s">
        <v>220</v>
      </c>
      <c r="C46" t="s">
        <v>221</v>
      </c>
      <c r="D46" t="s">
        <v>222</v>
      </c>
      <c r="E46" t="s">
        <v>223</v>
      </c>
      <c r="F46" t="s">
        <v>21</v>
      </c>
      <c r="G46" t="s">
        <v>22</v>
      </c>
      <c r="H46" t="s">
        <v>23</v>
      </c>
      <c r="I46" t="s">
        <v>23</v>
      </c>
      <c r="J46" t="n">
        <v>1.0</v>
      </c>
      <c r="K46" t="n">
        <f>SUM(M46:INDEX(M46:XFD46,1,M3))</f>
        <v>0.0</v>
      </c>
      <c r="L46" s="28"/>
    </row>
    <row r="47">
      <c r="A47" t="s">
        <v>224</v>
      </c>
      <c r="B47" t="s">
        <v>225</v>
      </c>
      <c r="C47" t="s">
        <v>226</v>
      </c>
      <c r="D47" t="s">
        <v>227</v>
      </c>
      <c r="E47" t="s">
        <v>228</v>
      </c>
      <c r="F47" t="s">
        <v>21</v>
      </c>
      <c r="G47" t="s">
        <v>22</v>
      </c>
      <c r="H47" t="s">
        <v>23</v>
      </c>
      <c r="I47" t="s">
        <v>23</v>
      </c>
      <c r="J47" t="n">
        <v>1.0</v>
      </c>
      <c r="K47" t="n">
        <f>SUM(M47:INDEX(M47:XFD47,1,M3))</f>
        <v>0.0</v>
      </c>
      <c r="L47" s="28"/>
    </row>
    <row r="48">
      <c r="A48" t="s">
        <v>229</v>
      </c>
      <c r="B48" t="s">
        <v>230</v>
      </c>
      <c r="C48" t="s">
        <v>231</v>
      </c>
      <c r="D48" t="s">
        <v>232</v>
      </c>
      <c r="E48" t="s">
        <v>233</v>
      </c>
      <c r="F48" t="s">
        <v>21</v>
      </c>
      <c r="G48" t="s">
        <v>22</v>
      </c>
      <c r="H48" t="s">
        <v>23</v>
      </c>
      <c r="I48" t="s">
        <v>23</v>
      </c>
      <c r="J48" t="n">
        <v>1.0</v>
      </c>
      <c r="K48" t="n">
        <f>SUM(M48:INDEX(M48:XFD48,1,M3))</f>
        <v>0.0</v>
      </c>
      <c r="L48" s="28"/>
    </row>
    <row r="49">
      <c r="A49" t="s">
        <v>234</v>
      </c>
      <c r="B49" t="s">
        <v>235</v>
      </c>
      <c r="C49" t="s">
        <v>236</v>
      </c>
      <c r="D49" t="s">
        <v>237</v>
      </c>
      <c r="E49" t="s">
        <v>238</v>
      </c>
      <c r="F49" t="s">
        <v>21</v>
      </c>
      <c r="G49" t="s">
        <v>22</v>
      </c>
      <c r="H49" t="s">
        <v>23</v>
      </c>
      <c r="I49" t="s">
        <v>23</v>
      </c>
      <c r="J49" t="n">
        <v>8.0</v>
      </c>
      <c r="K49" t="n">
        <f>SUM(M49:INDEX(M49:XFD49,1,M3))</f>
        <v>0.0</v>
      </c>
      <c r="L49" s="28"/>
    </row>
    <row r="50">
      <c r="A50" t="s">
        <v>239</v>
      </c>
      <c r="B50" t="s">
        <v>240</v>
      </c>
      <c r="C50" t="s">
        <v>241</v>
      </c>
      <c r="D50" t="s">
        <v>242</v>
      </c>
      <c r="E50" t="s">
        <v>243</v>
      </c>
      <c r="F50" t="s">
        <v>21</v>
      </c>
      <c r="G50" t="s">
        <v>22</v>
      </c>
      <c r="H50" t="s">
        <v>23</v>
      </c>
      <c r="I50" t="s">
        <v>23</v>
      </c>
      <c r="J50" t="n">
        <v>8.0</v>
      </c>
      <c r="K50" t="n">
        <f>SUM(M50:INDEX(M50:XFD50,1,M3))</f>
        <v>0.0</v>
      </c>
      <c r="L50" s="28"/>
    </row>
    <row r="51">
      <c r="A51" t="s">
        <v>244</v>
      </c>
      <c r="B51" t="s">
        <v>245</v>
      </c>
      <c r="C51" t="s">
        <v>246</v>
      </c>
      <c r="D51" t="s">
        <v>247</v>
      </c>
      <c r="E51" t="s">
        <v>248</v>
      </c>
      <c r="F51" t="s">
        <v>21</v>
      </c>
      <c r="G51" t="s">
        <v>22</v>
      </c>
      <c r="H51" t="s">
        <v>23</v>
      </c>
      <c r="I51" t="s">
        <v>23</v>
      </c>
      <c r="J51" t="n">
        <v>12.0</v>
      </c>
      <c r="K51" t="n">
        <f>SUM(M51:INDEX(M51:XFD51,1,M3))</f>
        <v>0.0</v>
      </c>
      <c r="L51" s="28"/>
    </row>
    <row r="52">
      <c r="A52" t="s">
        <v>249</v>
      </c>
      <c r="B52" t="s">
        <v>250</v>
      </c>
      <c r="C52" t="s">
        <v>251</v>
      </c>
      <c r="D52" t="s">
        <v>252</v>
      </c>
      <c r="E52" t="s">
        <v>253</v>
      </c>
      <c r="F52" t="s">
        <v>21</v>
      </c>
      <c r="G52" t="s">
        <v>22</v>
      </c>
      <c r="H52" t="s">
        <v>23</v>
      </c>
      <c r="I52" t="s">
        <v>23</v>
      </c>
      <c r="J52" t="n">
        <v>10.0</v>
      </c>
      <c r="K52" t="n">
        <f>SUM(M52:INDEX(M52:XFD52,1,M3))</f>
        <v>0.0</v>
      </c>
      <c r="L52" s="28"/>
    </row>
    <row r="53">
      <c r="A53" t="s">
        <v>254</v>
      </c>
      <c r="B53" t="s">
        <v>255</v>
      </c>
      <c r="C53" t="s">
        <v>256</v>
      </c>
      <c r="D53" t="s">
        <v>257</v>
      </c>
      <c r="E53" t="s">
        <v>258</v>
      </c>
      <c r="F53" t="s">
        <v>21</v>
      </c>
      <c r="G53" t="s">
        <v>22</v>
      </c>
      <c r="H53" t="s">
        <v>23</v>
      </c>
      <c r="I53" t="s">
        <v>23</v>
      </c>
      <c r="J53" t="n">
        <v>12.0</v>
      </c>
      <c r="K53" t="n">
        <f>SUM(M53:INDEX(M53:XFD53,1,M3))</f>
        <v>0.0</v>
      </c>
      <c r="L53" s="28"/>
    </row>
    <row r="54">
      <c r="A54" t="s">
        <v>259</v>
      </c>
      <c r="B54" t="s">
        <v>260</v>
      </c>
      <c r="C54" t="s">
        <v>261</v>
      </c>
      <c r="D54" t="s">
        <v>262</v>
      </c>
      <c r="E54" t="s">
        <v>263</v>
      </c>
      <c r="F54" t="s">
        <v>21</v>
      </c>
      <c r="G54" t="s">
        <v>22</v>
      </c>
      <c r="H54" t="s">
        <v>23</v>
      </c>
      <c r="I54" t="s">
        <v>23</v>
      </c>
      <c r="J54" t="n">
        <v>12.0</v>
      </c>
      <c r="K54" t="n">
        <f>SUM(M54:INDEX(M54:XFD54,1,M3))</f>
        <v>0.0</v>
      </c>
      <c r="L54" s="28"/>
    </row>
    <row r="55">
      <c r="A55" t="s">
        <v>264</v>
      </c>
      <c r="B55" t="s">
        <v>265</v>
      </c>
      <c r="C55" t="s">
        <v>266</v>
      </c>
      <c r="D55" t="s">
        <v>267</v>
      </c>
      <c r="E55" t="s">
        <v>268</v>
      </c>
      <c r="F55" t="s">
        <v>21</v>
      </c>
      <c r="G55" t="s">
        <v>22</v>
      </c>
      <c r="H55" t="s">
        <v>23</v>
      </c>
      <c r="I55" t="s">
        <v>23</v>
      </c>
      <c r="J55" t="n">
        <v>12.0</v>
      </c>
      <c r="K55" t="n">
        <f>SUM(M55:INDEX(M55:XFD55,1,M3))</f>
        <v>0.0</v>
      </c>
      <c r="L55" s="28"/>
    </row>
    <row r="56">
      <c r="A56" t="s">
        <v>269</v>
      </c>
      <c r="B56" t="s">
        <v>270</v>
      </c>
      <c r="C56" t="s">
        <v>271</v>
      </c>
      <c r="D56" t="s">
        <v>272</v>
      </c>
      <c r="E56" t="s">
        <v>273</v>
      </c>
      <c r="F56" t="s">
        <v>21</v>
      </c>
      <c r="G56" t="s">
        <v>22</v>
      </c>
      <c r="H56" t="s">
        <v>23</v>
      </c>
      <c r="I56" t="s">
        <v>23</v>
      </c>
      <c r="J56" t="n">
        <v>10.0</v>
      </c>
      <c r="K56" t="n">
        <f>SUM(M56:INDEX(M56:XFD56,1,M3))</f>
        <v>0.0</v>
      </c>
      <c r="L56" s="28"/>
    </row>
    <row r="57">
      <c r="A57" t="s">
        <v>274</v>
      </c>
      <c r="B57" t="s">
        <v>275</v>
      </c>
      <c r="C57" t="s">
        <v>276</v>
      </c>
      <c r="D57" t="s">
        <v>277</v>
      </c>
      <c r="E57" t="s">
        <v>278</v>
      </c>
      <c r="F57" t="s">
        <v>21</v>
      </c>
      <c r="G57" t="s">
        <v>22</v>
      </c>
      <c r="H57" t="s">
        <v>23</v>
      </c>
      <c r="I57" t="s">
        <v>23</v>
      </c>
      <c r="J57" t="n">
        <v>1.0</v>
      </c>
      <c r="K57" t="n">
        <f>SUM(M57:INDEX(M57:XFD57,1,M3))</f>
        <v>0.0</v>
      </c>
      <c r="L57" s="28"/>
    </row>
    <row r="58">
      <c r="A58" t="s">
        <v>279</v>
      </c>
      <c r="B58" t="s">
        <v>280</v>
      </c>
      <c r="C58" t="s">
        <v>281</v>
      </c>
      <c r="D58" t="s">
        <v>282</v>
      </c>
      <c r="E58" t="s">
        <v>283</v>
      </c>
      <c r="F58" t="s">
        <v>21</v>
      </c>
      <c r="G58" t="s">
        <v>22</v>
      </c>
      <c r="H58" t="s">
        <v>23</v>
      </c>
      <c r="I58" t="s">
        <v>23</v>
      </c>
      <c r="J58" t="n">
        <v>12.0</v>
      </c>
      <c r="K58" t="n">
        <f>SUM(M58:INDEX(M58:XFD58,1,M3))</f>
        <v>0.0</v>
      </c>
      <c r="L58" s="28"/>
    </row>
    <row r="59">
      <c r="A59" t="s">
        <v>284</v>
      </c>
      <c r="B59" t="s">
        <v>285</v>
      </c>
      <c r="C59" t="s">
        <v>286</v>
      </c>
      <c r="D59" t="s">
        <v>287</v>
      </c>
      <c r="E59" t="s">
        <v>288</v>
      </c>
      <c r="F59" t="s">
        <v>21</v>
      </c>
      <c r="G59" t="s">
        <v>22</v>
      </c>
      <c r="H59" t="s">
        <v>23</v>
      </c>
      <c r="I59" t="s">
        <v>23</v>
      </c>
      <c r="J59" t="n">
        <v>2.0</v>
      </c>
      <c r="K59" t="n">
        <f>SUM(M59:INDEX(M59:XFD59,1,M3))</f>
        <v>0.0</v>
      </c>
      <c r="L59" s="28"/>
    </row>
    <row r="60">
      <c r="A60" t="s">
        <v>289</v>
      </c>
      <c r="B60" t="s">
        <v>290</v>
      </c>
      <c r="C60" t="s">
        <v>291</v>
      </c>
      <c r="D60" t="s">
        <v>292</v>
      </c>
      <c r="E60" t="s">
        <v>293</v>
      </c>
      <c r="F60" t="s">
        <v>21</v>
      </c>
      <c r="G60" t="s">
        <v>22</v>
      </c>
      <c r="H60" t="s">
        <v>23</v>
      </c>
      <c r="I60" t="s">
        <v>23</v>
      </c>
      <c r="J60" t="n">
        <v>1.0</v>
      </c>
      <c r="K60" t="n">
        <f>SUM(M60:INDEX(M60:XFD60,1,M3))</f>
        <v>0.0</v>
      </c>
      <c r="L60" s="28"/>
    </row>
    <row r="61">
      <c r="A61" t="s">
        <v>294</v>
      </c>
      <c r="B61" t="s">
        <v>295</v>
      </c>
      <c r="C61" t="s">
        <v>296</v>
      </c>
      <c r="D61" t="s">
        <v>297</v>
      </c>
      <c r="E61" t="s">
        <v>298</v>
      </c>
      <c r="F61" t="s">
        <v>21</v>
      </c>
      <c r="G61" t="s">
        <v>22</v>
      </c>
      <c r="H61" t="s">
        <v>23</v>
      </c>
      <c r="I61" t="s">
        <v>23</v>
      </c>
      <c r="J61" t="n">
        <v>1.0</v>
      </c>
      <c r="K61" t="n">
        <f>SUM(M61:INDEX(M61:XFD61,1,M3))</f>
        <v>0.0</v>
      </c>
      <c r="L61" s="28"/>
    </row>
    <row r="62">
      <c r="A62" t="s">
        <v>299</v>
      </c>
      <c r="B62" t="s">
        <v>300</v>
      </c>
      <c r="C62" t="s">
        <v>301</v>
      </c>
      <c r="D62" t="s">
        <v>302</v>
      </c>
      <c r="E62" t="s">
        <v>303</v>
      </c>
      <c r="F62" t="s">
        <v>21</v>
      </c>
      <c r="G62" t="s">
        <v>22</v>
      </c>
      <c r="H62" t="s">
        <v>23</v>
      </c>
      <c r="I62" t="s">
        <v>23</v>
      </c>
      <c r="J62" t="n">
        <v>1.0</v>
      </c>
      <c r="K62" t="n">
        <f>SUM(M62:INDEX(M62:XFD62,1,M3))</f>
        <v>0.0</v>
      </c>
      <c r="L62" s="28"/>
    </row>
    <row r="63">
      <c r="A63" t="s">
        <v>304</v>
      </c>
      <c r="B63" t="s">
        <v>305</v>
      </c>
      <c r="C63" t="s">
        <v>306</v>
      </c>
      <c r="D63" t="s">
        <v>307</v>
      </c>
      <c r="E63" t="s">
        <v>308</v>
      </c>
      <c r="F63" t="s">
        <v>21</v>
      </c>
      <c r="G63" t="s">
        <v>22</v>
      </c>
      <c r="H63" t="s">
        <v>23</v>
      </c>
      <c r="I63" t="s">
        <v>23</v>
      </c>
      <c r="J63" t="n">
        <v>1.0</v>
      </c>
      <c r="K63" t="n">
        <f>SUM(M63:INDEX(M63:XFD63,1,M3))</f>
        <v>0.0</v>
      </c>
      <c r="L63" s="28"/>
    </row>
    <row r="64">
      <c r="A64" t="s">
        <v>309</v>
      </c>
      <c r="B64" t="s">
        <v>310</v>
      </c>
      <c r="C64" t="s">
        <v>311</v>
      </c>
      <c r="D64" t="s">
        <v>312</v>
      </c>
      <c r="E64" t="s">
        <v>313</v>
      </c>
      <c r="F64" t="s">
        <v>21</v>
      </c>
      <c r="G64" t="s">
        <v>22</v>
      </c>
      <c r="H64" t="s">
        <v>23</v>
      </c>
      <c r="I64" t="s">
        <v>23</v>
      </c>
      <c r="J64" t="n">
        <v>7.0</v>
      </c>
      <c r="K64" t="n">
        <f>SUM(M64:INDEX(M64:XFD64,1,M3))</f>
        <v>0.0</v>
      </c>
      <c r="L64" s="28"/>
    </row>
    <row r="65">
      <c r="A65" t="s">
        <v>314</v>
      </c>
      <c r="B65" t="s">
        <v>315</v>
      </c>
      <c r="C65" t="s">
        <v>316</v>
      </c>
      <c r="D65" t="s">
        <v>317</v>
      </c>
      <c r="E65" t="s">
        <v>318</v>
      </c>
      <c r="F65" t="s">
        <v>21</v>
      </c>
      <c r="G65" t="s">
        <v>22</v>
      </c>
      <c r="H65" t="s">
        <v>23</v>
      </c>
      <c r="I65" t="s">
        <v>23</v>
      </c>
      <c r="J65" t="n">
        <v>9.0</v>
      </c>
      <c r="K65" t="n">
        <f>SUM(M65:INDEX(M65:XFD65,1,M3))</f>
        <v>0.0</v>
      </c>
      <c r="L65" s="28"/>
    </row>
    <row r="66">
      <c r="A66" t="s">
        <v>319</v>
      </c>
      <c r="B66" t="s">
        <v>320</v>
      </c>
      <c r="C66" t="s">
        <v>321</v>
      </c>
      <c r="D66" t="s">
        <v>322</v>
      </c>
      <c r="E66" t="s">
        <v>323</v>
      </c>
      <c r="F66" t="s">
        <v>21</v>
      </c>
      <c r="G66" t="s">
        <v>22</v>
      </c>
      <c r="H66" t="s">
        <v>23</v>
      </c>
      <c r="I66" t="s">
        <v>23</v>
      </c>
      <c r="J66" t="n">
        <v>6.0</v>
      </c>
      <c r="K66" t="n">
        <f>SUM(M66:INDEX(M66:XFD66,1,M3))</f>
        <v>0.0</v>
      </c>
      <c r="L66" s="28"/>
    </row>
    <row r="67">
      <c r="A67" t="s">
        <v>324</v>
      </c>
      <c r="B67" t="s">
        <v>325</v>
      </c>
      <c r="C67" t="s">
        <v>326</v>
      </c>
      <c r="D67" t="s">
        <v>327</v>
      </c>
      <c r="E67" t="s">
        <v>328</v>
      </c>
      <c r="F67" t="s">
        <v>21</v>
      </c>
      <c r="G67" t="s">
        <v>22</v>
      </c>
      <c r="H67" t="s">
        <v>23</v>
      </c>
      <c r="I67" t="s">
        <v>23</v>
      </c>
      <c r="J67" t="n">
        <v>10.0</v>
      </c>
      <c r="K67" t="n">
        <f>SUM(M67:INDEX(M67:XFD67,1,M3))</f>
        <v>0.0</v>
      </c>
      <c r="L67" s="28"/>
    </row>
    <row r="68">
      <c r="A68" t="s">
        <v>329</v>
      </c>
      <c r="B68" t="s">
        <v>330</v>
      </c>
      <c r="C68" t="s">
        <v>331</v>
      </c>
      <c r="D68" t="s">
        <v>332</v>
      </c>
      <c r="E68" t="s">
        <v>333</v>
      </c>
      <c r="F68" t="s">
        <v>21</v>
      </c>
      <c r="G68" t="s">
        <v>22</v>
      </c>
      <c r="H68" t="s">
        <v>23</v>
      </c>
      <c r="I68" t="s">
        <v>23</v>
      </c>
      <c r="J68" t="n">
        <v>2.0</v>
      </c>
      <c r="K68" t="n">
        <f>SUM(M68:INDEX(M68:XFD68,1,M3))</f>
        <v>0.0</v>
      </c>
      <c r="L68" s="28"/>
    </row>
    <row r="69">
      <c r="A69" t="s">
        <v>334</v>
      </c>
      <c r="B69" t="s">
        <v>335</v>
      </c>
      <c r="C69" t="s">
        <v>336</v>
      </c>
      <c r="D69" t="s">
        <v>337</v>
      </c>
      <c r="E69" t="s">
        <v>338</v>
      </c>
      <c r="F69" t="s">
        <v>21</v>
      </c>
      <c r="G69" t="s">
        <v>22</v>
      </c>
      <c r="H69" t="s">
        <v>23</v>
      </c>
      <c r="I69" t="s">
        <v>23</v>
      </c>
      <c r="J69" t="n">
        <v>8.0</v>
      </c>
      <c r="K69" t="n">
        <f>SUM(M69:INDEX(M69:XFD69,1,M3))</f>
        <v>0.0</v>
      </c>
      <c r="L69" s="28"/>
    </row>
    <row r="70">
      <c r="A70" t="s">
        <v>339</v>
      </c>
      <c r="B70" t="s">
        <v>340</v>
      </c>
      <c r="C70" t="s">
        <v>341</v>
      </c>
      <c r="D70" t="s">
        <v>342</v>
      </c>
      <c r="E70" t="s">
        <v>343</v>
      </c>
      <c r="F70" t="s">
        <v>21</v>
      </c>
      <c r="G70" t="s">
        <v>22</v>
      </c>
      <c r="H70" t="s">
        <v>23</v>
      </c>
      <c r="I70" t="s">
        <v>23</v>
      </c>
      <c r="J70" t="n">
        <v>8.0</v>
      </c>
      <c r="K70" t="n">
        <f>SUM(M70:INDEX(M70:XFD70,1,M3))</f>
        <v>0.0</v>
      </c>
      <c r="L70" s="28"/>
    </row>
    <row r="71">
      <c r="A71" t="s">
        <v>344</v>
      </c>
      <c r="B71" t="s">
        <v>345</v>
      </c>
      <c r="C71" t="s">
        <v>346</v>
      </c>
      <c r="D71" t="s">
        <v>347</v>
      </c>
      <c r="E71" t="s">
        <v>348</v>
      </c>
      <c r="F71" t="s">
        <v>21</v>
      </c>
      <c r="G71" t="s">
        <v>22</v>
      </c>
      <c r="H71" t="s">
        <v>23</v>
      </c>
      <c r="I71" t="s">
        <v>23</v>
      </c>
      <c r="J71" t="n">
        <v>1.0</v>
      </c>
      <c r="K71" t="n">
        <f>SUM(M71:INDEX(M71:XFD71,1,M3))</f>
        <v>0.0</v>
      </c>
      <c r="L71" s="28"/>
    </row>
    <row r="72">
      <c r="A72" t="s">
        <v>349</v>
      </c>
      <c r="B72" t="s">
        <v>350</v>
      </c>
      <c r="C72" t="s">
        <v>351</v>
      </c>
      <c r="D72" t="s">
        <v>352</v>
      </c>
      <c r="E72" t="s">
        <v>353</v>
      </c>
      <c r="F72" t="s">
        <v>21</v>
      </c>
      <c r="G72" t="s">
        <v>22</v>
      </c>
      <c r="H72" t="s">
        <v>23</v>
      </c>
      <c r="I72" t="s">
        <v>23</v>
      </c>
      <c r="J72" t="n">
        <v>2.0</v>
      </c>
      <c r="K72" t="n">
        <f>SUM(M72:INDEX(M72:XFD72,1,M3))</f>
        <v>0.0</v>
      </c>
      <c r="L72" s="28"/>
    </row>
    <row r="73">
      <c r="A73" t="s">
        <v>354</v>
      </c>
      <c r="B73" t="s">
        <v>355</v>
      </c>
      <c r="C73" t="s">
        <v>356</v>
      </c>
      <c r="D73" t="s">
        <v>357</v>
      </c>
      <c r="E73" t="s">
        <v>358</v>
      </c>
      <c r="F73" t="s">
        <v>21</v>
      </c>
      <c r="G73" t="s">
        <v>22</v>
      </c>
      <c r="H73" t="s">
        <v>23</v>
      </c>
      <c r="I73" t="s">
        <v>23</v>
      </c>
      <c r="J73" t="n">
        <v>1.0</v>
      </c>
      <c r="K73" t="n">
        <f>SUM(M73:INDEX(M73:XFD73,1,M3))</f>
        <v>0.0</v>
      </c>
      <c r="L73" s="28"/>
    </row>
    <row r="74">
      <c r="A74" t="s">
        <v>359</v>
      </c>
      <c r="B74" t="s">
        <v>360</v>
      </c>
      <c r="C74" t="s">
        <v>361</v>
      </c>
      <c r="D74" t="s">
        <v>362</v>
      </c>
      <c r="E74" t="s">
        <v>363</v>
      </c>
      <c r="F74" t="s">
        <v>21</v>
      </c>
      <c r="G74" t="s">
        <v>22</v>
      </c>
      <c r="H74" t="s">
        <v>23</v>
      </c>
      <c r="I74" t="s">
        <v>23</v>
      </c>
      <c r="J74" t="n">
        <v>1.0</v>
      </c>
      <c r="K74" t="n">
        <f>SUM(M74:INDEX(M74:XFD74,1,M3))</f>
        <v>0.0</v>
      </c>
      <c r="L74" s="28"/>
    </row>
    <row r="75">
      <c r="A75" t="s">
        <v>364</v>
      </c>
      <c r="B75" t="s">
        <v>365</v>
      </c>
      <c r="C75" t="s">
        <v>366</v>
      </c>
      <c r="D75" t="s">
        <v>367</v>
      </c>
      <c r="E75" t="s">
        <v>368</v>
      </c>
      <c r="F75" t="s">
        <v>21</v>
      </c>
      <c r="G75" t="s">
        <v>22</v>
      </c>
      <c r="H75" t="s">
        <v>23</v>
      </c>
      <c r="I75" t="s">
        <v>23</v>
      </c>
      <c r="J75" t="n">
        <v>1.0</v>
      </c>
      <c r="K75" t="n">
        <f>SUM(M75:INDEX(M75:XFD75,1,M3))</f>
        <v>0.0</v>
      </c>
      <c r="L75" s="28"/>
    </row>
    <row r="76">
      <c r="A76" t="s">
        <v>369</v>
      </c>
      <c r="B76" t="s">
        <v>370</v>
      </c>
      <c r="C76" t="s">
        <v>371</v>
      </c>
      <c r="D76" t="s">
        <v>372</v>
      </c>
      <c r="E76" t="s">
        <v>373</v>
      </c>
      <c r="F76" t="s">
        <v>21</v>
      </c>
      <c r="G76" t="s">
        <v>22</v>
      </c>
      <c r="H76" t="s">
        <v>23</v>
      </c>
      <c r="I76" t="s">
        <v>23</v>
      </c>
      <c r="J76" t="n">
        <v>1.0</v>
      </c>
      <c r="K76" t="n">
        <f>SUM(M76:INDEX(M76:XFD76,1,M3))</f>
        <v>0.0</v>
      </c>
      <c r="L76" s="28"/>
    </row>
    <row r="77">
      <c r="A77" t="s">
        <v>374</v>
      </c>
      <c r="B77" t="s">
        <v>375</v>
      </c>
      <c r="C77" t="s">
        <v>376</v>
      </c>
      <c r="D77" t="s">
        <v>377</v>
      </c>
      <c r="E77" t="s">
        <v>378</v>
      </c>
      <c r="F77" t="s">
        <v>21</v>
      </c>
      <c r="G77" t="s">
        <v>22</v>
      </c>
      <c r="H77" t="s">
        <v>23</v>
      </c>
      <c r="I77" t="s">
        <v>23</v>
      </c>
      <c r="J77" t="n">
        <v>1.0</v>
      </c>
      <c r="K77" t="n">
        <f>SUM(M77:INDEX(M77:XFD77,1,M3))</f>
        <v>0.0</v>
      </c>
      <c r="L77" s="28"/>
    </row>
    <row r="78">
      <c r="A78" t="s">
        <v>379</v>
      </c>
      <c r="B78" t="s">
        <v>380</v>
      </c>
      <c r="C78" t="s">
        <v>381</v>
      </c>
      <c r="D78" t="s">
        <v>382</v>
      </c>
      <c r="E78" t="s">
        <v>383</v>
      </c>
      <c r="F78" t="s">
        <v>21</v>
      </c>
      <c r="G78" t="s">
        <v>22</v>
      </c>
      <c r="H78" t="s">
        <v>23</v>
      </c>
      <c r="I78" t="s">
        <v>23</v>
      </c>
      <c r="J78" t="n">
        <v>1.0</v>
      </c>
      <c r="K78" t="n">
        <f>SUM(M78:INDEX(M78:XFD78,1,M3))</f>
        <v>0.0</v>
      </c>
      <c r="L78" s="28"/>
    </row>
    <row r="79">
      <c r="A79" t="s">
        <v>384</v>
      </c>
      <c r="B79" t="s">
        <v>385</v>
      </c>
      <c r="C79" t="s">
        <v>386</v>
      </c>
      <c r="D79" t="s">
        <v>387</v>
      </c>
      <c r="E79" t="s">
        <v>388</v>
      </c>
      <c r="F79" t="s">
        <v>21</v>
      </c>
      <c r="G79" t="s">
        <v>22</v>
      </c>
      <c r="H79" t="s">
        <v>23</v>
      </c>
      <c r="I79" t="s">
        <v>23</v>
      </c>
      <c r="J79" t="n">
        <v>1.0</v>
      </c>
      <c r="K79" t="n">
        <f>SUM(M79:INDEX(M79:XFD79,1,M3))</f>
        <v>0.0</v>
      </c>
      <c r="L79" s="28"/>
    </row>
    <row r="80">
      <c r="A80" t="s">
        <v>389</v>
      </c>
      <c r="B80" t="s">
        <v>390</v>
      </c>
      <c r="C80" t="s">
        <v>391</v>
      </c>
      <c r="D80" t="s">
        <v>392</v>
      </c>
      <c r="E80" t="s">
        <v>393</v>
      </c>
      <c r="F80" t="s">
        <v>21</v>
      </c>
      <c r="G80" t="s">
        <v>22</v>
      </c>
      <c r="H80" t="s">
        <v>23</v>
      </c>
      <c r="I80" t="s">
        <v>23</v>
      </c>
      <c r="J80" t="n">
        <v>1.0</v>
      </c>
      <c r="K80" t="n">
        <f>SUM(M80:INDEX(M80:XFD80,1,M3))</f>
        <v>0.0</v>
      </c>
      <c r="L80" s="28"/>
    </row>
    <row r="81">
      <c r="A81" t="s">
        <v>394</v>
      </c>
      <c r="B81" t="s">
        <v>395</v>
      </c>
      <c r="C81" t="s">
        <v>396</v>
      </c>
      <c r="D81" t="s">
        <v>397</v>
      </c>
      <c r="E81" t="s">
        <v>398</v>
      </c>
      <c r="F81" t="s">
        <v>21</v>
      </c>
      <c r="G81" t="s">
        <v>22</v>
      </c>
      <c r="H81" t="s">
        <v>23</v>
      </c>
      <c r="I81" t="s">
        <v>23</v>
      </c>
      <c r="J81" t="n">
        <v>1.0</v>
      </c>
      <c r="K81" t="n">
        <f>SUM(M81:INDEX(M81:XFD81,1,M3))</f>
        <v>0.0</v>
      </c>
      <c r="L81" s="28"/>
    </row>
    <row r="82">
      <c r="A82" t="s">
        <v>399</v>
      </c>
      <c r="B82" t="s">
        <v>400</v>
      </c>
      <c r="C82" t="s">
        <v>401</v>
      </c>
      <c r="D82" t="s">
        <v>402</v>
      </c>
      <c r="E82" t="s">
        <v>403</v>
      </c>
      <c r="F82" t="s">
        <v>21</v>
      </c>
      <c r="G82" t="s">
        <v>22</v>
      </c>
      <c r="H82" t="s">
        <v>23</v>
      </c>
      <c r="I82" t="s">
        <v>23</v>
      </c>
      <c r="J82" t="n">
        <v>7.0</v>
      </c>
      <c r="K82" t="n">
        <f>SUM(M82:INDEX(M82:XFD82,1,M3))</f>
        <v>0.0</v>
      </c>
      <c r="L82" s="28"/>
    </row>
    <row r="83">
      <c r="A83" t="s">
        <v>404</v>
      </c>
      <c r="B83" t="s">
        <v>405</v>
      </c>
      <c r="C83" t="s">
        <v>406</v>
      </c>
      <c r="D83" t="s">
        <v>407</v>
      </c>
      <c r="E83" t="s">
        <v>408</v>
      </c>
      <c r="F83" t="s">
        <v>21</v>
      </c>
      <c r="G83" t="s">
        <v>22</v>
      </c>
      <c r="H83" t="s">
        <v>23</v>
      </c>
      <c r="I83" t="s">
        <v>23</v>
      </c>
      <c r="J83" t="n">
        <v>4.0</v>
      </c>
      <c r="K83" t="n">
        <f>SUM(M83:INDEX(M83:XFD83,1,M3))</f>
        <v>0.0</v>
      </c>
      <c r="L83" s="28"/>
    </row>
    <row r="84">
      <c r="A84" t="s">
        <v>409</v>
      </c>
      <c r="B84" t="s">
        <v>410</v>
      </c>
      <c r="C84" t="s">
        <v>411</v>
      </c>
      <c r="D84" t="s">
        <v>412</v>
      </c>
      <c r="E84" t="s">
        <v>413</v>
      </c>
      <c r="F84" t="s">
        <v>21</v>
      </c>
      <c r="G84" t="s">
        <v>22</v>
      </c>
      <c r="H84" t="s">
        <v>23</v>
      </c>
      <c r="I84" t="s">
        <v>23</v>
      </c>
      <c r="J84" t="n">
        <v>3.0</v>
      </c>
      <c r="K84" t="n">
        <f>SUM(M84:INDEX(M84:XFD84,1,M3))</f>
        <v>0.0</v>
      </c>
      <c r="L84" s="28"/>
    </row>
    <row r="85" ht="8.0" customHeight="true">
      <c r="A85" s="28"/>
      <c r="B85" s="28"/>
      <c r="C85" s="28"/>
      <c r="D85" s="28"/>
      <c r="E85" s="28"/>
      <c r="F85" s="28"/>
      <c r="G85" s="28"/>
      <c r="H85" s="28"/>
      <c r="I85" s="28"/>
      <c r="J85" s="28"/>
      <c r="K85" s="28"/>
      <c r="L85" s="28"/>
      <c r="M85" s="28"/>
      <c r="N85" s="28"/>
      <c r="O85" s="28"/>
      <c r="P85" s="28"/>
      <c r="Q85" s="28"/>
      <c r="R85" s="28"/>
      <c r="S85" s="28"/>
      <c r="T85" s="28"/>
      <c r="U85" s="28"/>
      <c r="V85" s="28"/>
      <c r="W85" s="28"/>
      <c r="X85" s="28"/>
      <c r="Y85" s="28"/>
      <c r="Z85" s="28"/>
      <c r="AA85" s="28"/>
      <c r="AB85" s="28"/>
      <c r="AC85" s="28"/>
      <c r="AD85" s="28"/>
      <c r="AE85" s="28"/>
      <c r="AF85" s="28"/>
      <c r="AG85" s="28"/>
      <c r="AH85" s="28"/>
    </row>
    <row r="86">
      <c r="A86" t="s" s="32">
        <v>414</v>
      </c>
      <c r="B86" s="33"/>
      <c r="C86" s="34"/>
      <c r="D86" s="35"/>
      <c r="E86" s="36"/>
      <c r="F86" s="37"/>
      <c r="G86" s="38"/>
      <c r="H86" s="39"/>
      <c r="I86" s="40"/>
      <c r="J86" s="41"/>
      <c r="K86" s="42"/>
      <c r="L86" s="43"/>
      <c r="M86" t="n" s="44">
        <f>IF(M3&gt;=1,"P2 - B1","")</f>
        <v>0.0</v>
      </c>
      <c r="N86" t="n" s="45">
        <f>IF(M3&gt;=2,"P2 - B2","")</f>
        <v>0.0</v>
      </c>
      <c r="O86" t="n" s="46">
        <f>IF(M3&gt;=3,"P2 - B3","")</f>
        <v>0.0</v>
      </c>
      <c r="P86" t="n" s="47">
        <f>IF(M3&gt;=4,"P2 - B4","")</f>
        <v>0.0</v>
      </c>
      <c r="Q86" t="n" s="48">
        <f>IF(M3&gt;=5,"P2 - B5","")</f>
        <v>0.0</v>
      </c>
      <c r="R86" t="n" s="49">
        <f>IF(M3&gt;=6,"P2 - B6","")</f>
        <v>0.0</v>
      </c>
      <c r="S86" t="n" s="50">
        <f>IF(M3&gt;=7,"P2 - B7","")</f>
        <v>0.0</v>
      </c>
      <c r="T86" t="n" s="51">
        <f>IF(M3&gt;=8,"P2 - B8","")</f>
        <v>0.0</v>
      </c>
      <c r="U86" t="n" s="52">
        <f>IF(M3&gt;=9,"P2 - B9","")</f>
        <v>0.0</v>
      </c>
      <c r="V86" t="n" s="53">
        <f>IF(M3&gt;=10,"P2 - B10","")</f>
        <v>0.0</v>
      </c>
      <c r="W86" t="n" s="54">
        <f>IF(M3&gt;=11,"P2 - B11","")</f>
        <v>0.0</v>
      </c>
      <c r="X86" t="n" s="55">
        <f>IF(M3&gt;=12,"P2 - B12","")</f>
        <v>0.0</v>
      </c>
      <c r="Y86" t="n" s="56">
        <f>IF(M3&gt;=13,"P2 - B13","")</f>
        <v>0.0</v>
      </c>
      <c r="Z86" t="n" s="57">
        <f>IF(M3&gt;=14,"P2 - B14","")</f>
        <v>0.0</v>
      </c>
      <c r="AA86" t="n" s="58">
        <f>IF(M3&gt;=15,"P2 - B15","")</f>
        <v>0.0</v>
      </c>
      <c r="AB86" t="n" s="59">
        <f>IF(M3&gt;=16,"P2 - B16","")</f>
        <v>0.0</v>
      </c>
      <c r="AC86" t="n" s="60">
        <f>IF(M3&gt;=17,"P2 - B17","")</f>
        <v>0.0</v>
      </c>
      <c r="AD86" t="n" s="61">
        <f>IF(M3&gt;=18,"P2 - B18","")</f>
        <v>0.0</v>
      </c>
      <c r="AE86" t="n" s="62">
        <f>IF(M3&gt;=19,"P2 - B19","")</f>
        <v>0.0</v>
      </c>
      <c r="AF86" t="n" s="63">
        <f>IF(M3&gt;=20,"P2 - B20","")</f>
        <v>0.0</v>
      </c>
      <c r="AG86" t="n" s="64">
        <f>IF(M3&gt;=21,"P2 - B21","")</f>
        <v>0.0</v>
      </c>
      <c r="AH86" t="n" s="65">
        <f>IF(M3&gt;=22,"P2 - B22","")</f>
        <v>0.0</v>
      </c>
    </row>
    <row r="87">
      <c r="A87" t="s" s="67">
        <v>415</v>
      </c>
      <c r="B87" s="68"/>
      <c r="C87" s="69"/>
      <c r="D87" s="70"/>
      <c r="E87" s="71"/>
      <c r="F87" s="72"/>
      <c r="G87" s="73"/>
      <c r="H87" s="74"/>
      <c r="I87" s="75"/>
      <c r="J87" s="76"/>
      <c r="K87" s="77"/>
      <c r="L87" s="78"/>
    </row>
    <row r="88">
      <c r="A88" t="s" s="80">
        <v>416</v>
      </c>
      <c r="B88" s="81"/>
      <c r="C88" s="82"/>
      <c r="D88" s="83"/>
      <c r="E88" s="84"/>
      <c r="F88" s="85"/>
      <c r="G88" s="86"/>
      <c r="H88" s="87"/>
      <c r="I88" s="88"/>
      <c r="J88" s="89"/>
      <c r="K88" s="90"/>
      <c r="L88" s="91"/>
    </row>
    <row r="89">
      <c r="A89" t="s" s="93">
        <v>417</v>
      </c>
      <c r="B89" s="94"/>
      <c r="C89" s="95"/>
      <c r="D89" s="96"/>
      <c r="E89" s="97"/>
      <c r="F89" s="98"/>
      <c r="G89" s="99"/>
      <c r="H89" s="100"/>
      <c r="I89" s="101"/>
      <c r="J89" s="102"/>
      <c r="K89" s="103"/>
      <c r="L89" s="104"/>
    </row>
    <row r="90">
      <c r="A90" t="s" s="106">
        <v>418</v>
      </c>
      <c r="B90" s="107"/>
      <c r="C90" s="108"/>
      <c r="D90" s="109"/>
      <c r="E90" s="110"/>
      <c r="F90" s="111"/>
      <c r="G90" s="112"/>
      <c r="H90" s="113"/>
      <c r="I90" s="114"/>
      <c r="J90" s="115"/>
      <c r="K90" s="116"/>
      <c r="L90" s="117"/>
    </row>
    <row r="91" ht="8.0" customHeight="true">
      <c r="A91" s="28"/>
      <c r="B91" s="28"/>
      <c r="C91" s="28"/>
      <c r="D91" s="28"/>
      <c r="E91" s="28"/>
      <c r="F91" s="28"/>
      <c r="G91" s="28"/>
      <c r="H91" s="28"/>
      <c r="I91" s="28"/>
      <c r="J91" s="28"/>
      <c r="K91" s="28"/>
      <c r="L91" s="28"/>
      <c r="M91" s="28"/>
      <c r="N91" s="28"/>
      <c r="O91" s="28"/>
      <c r="P91" s="28"/>
      <c r="Q91" s="28"/>
      <c r="R91" s="28"/>
      <c r="S91" s="28"/>
      <c r="T91" s="28"/>
      <c r="U91" s="28"/>
      <c r="V91" s="28"/>
      <c r="W91" s="28"/>
      <c r="X91" s="28"/>
      <c r="Y91" s="28"/>
      <c r="Z91" s="28"/>
      <c r="AA91" s="28"/>
      <c r="AB91" s="28"/>
      <c r="AC91" s="28"/>
      <c r="AD91" s="28"/>
      <c r="AE91" s="28"/>
      <c r="AF91" s="28"/>
      <c r="AG91" s="28"/>
      <c r="AH91" s="28"/>
    </row>
    <row r="92"/>
  </sheetData>
  <sheetProtection sheet="true" password="DFB5" selectLockedCells="false" selectUnlockedCells="false" formatCells="false" formatColumns="false" formatRows="false" insertColumns="true" insertRows="true" insertHyperlinks="true" deleteColumns="true" deleteRows="true" sort="true" autoFilter="true" pivotTables="true" objects="true" scenarios="true"/>
  <mergeCells count="12">
    <mergeCell ref="A1:L1"/>
    <mergeCell ref="A2:B2"/>
    <mergeCell ref="A3:C3"/>
    <mergeCell ref="I3:L3"/>
    <mergeCell ref="A4:L4"/>
    <mergeCell ref="A85:AH85"/>
    <mergeCell ref="A86:L86"/>
    <mergeCell ref="A87:L87"/>
    <mergeCell ref="A88:L88"/>
    <mergeCell ref="A89:L89"/>
    <mergeCell ref="A90:L90"/>
    <mergeCell ref="A91:AH91"/>
  </mergeCells>
  <conditionalFormatting sqref="K6">
    <cfRule type="expression" dxfId="0" priority="1">
      <formula>OR((J6 &lt;&gt; K6), (INT(J6) &lt;&gt; J6))</formula>
    </cfRule>
  </conditionalFormatting>
  <conditionalFormatting sqref="K7">
    <cfRule type="expression" dxfId="1" priority="2">
      <formula>OR((J7 &lt;&gt; K7), (INT(J7) &lt;&gt; J7))</formula>
    </cfRule>
  </conditionalFormatting>
  <conditionalFormatting sqref="K8">
    <cfRule type="expression" dxfId="2" priority="3">
      <formula>OR((J8 &lt;&gt; K8), (INT(J8) &lt;&gt; J8))</formula>
    </cfRule>
  </conditionalFormatting>
  <conditionalFormatting sqref="K9">
    <cfRule type="expression" dxfId="3" priority="4">
      <formula>OR((J9 &lt;&gt; K9), (INT(J9) &lt;&gt; J9))</formula>
    </cfRule>
  </conditionalFormatting>
  <conditionalFormatting sqref="K10">
    <cfRule type="expression" dxfId="4" priority="5">
      <formula>OR((J10 &lt;&gt; K10), (INT(J10) &lt;&gt; J10))</formula>
    </cfRule>
  </conditionalFormatting>
  <conditionalFormatting sqref="K11">
    <cfRule type="expression" dxfId="5" priority="6">
      <formula>OR((J11 &lt;&gt; K11), (INT(J11) &lt;&gt; J11))</formula>
    </cfRule>
  </conditionalFormatting>
  <conditionalFormatting sqref="K12">
    <cfRule type="expression" dxfId="6" priority="7">
      <formula>OR((J12 &lt;&gt; K12), (INT(J12) &lt;&gt; J12))</formula>
    </cfRule>
  </conditionalFormatting>
  <conditionalFormatting sqref="K13">
    <cfRule type="expression" dxfId="7" priority="8">
      <formula>OR((J13 &lt;&gt; K13), (INT(J13) &lt;&gt; J13))</formula>
    </cfRule>
  </conditionalFormatting>
  <conditionalFormatting sqref="K14">
    <cfRule type="expression" dxfId="8" priority="9">
      <formula>OR((J14 &lt;&gt; K14), (INT(J14) &lt;&gt; J14))</formula>
    </cfRule>
  </conditionalFormatting>
  <conditionalFormatting sqref="K15">
    <cfRule type="expression" dxfId="9" priority="10">
      <formula>OR((J15 &lt;&gt; K15), (INT(J15) &lt;&gt; J15))</formula>
    </cfRule>
  </conditionalFormatting>
  <conditionalFormatting sqref="K16">
    <cfRule type="expression" dxfId="10" priority="11">
      <formula>OR((J16 &lt;&gt; K16), (INT(J16) &lt;&gt; J16))</formula>
    </cfRule>
  </conditionalFormatting>
  <conditionalFormatting sqref="K17">
    <cfRule type="expression" dxfId="11" priority="12">
      <formula>OR((J17 &lt;&gt; K17), (INT(J17) &lt;&gt; J17))</formula>
    </cfRule>
  </conditionalFormatting>
  <conditionalFormatting sqref="K18">
    <cfRule type="expression" dxfId="12" priority="13">
      <formula>OR((J18 &lt;&gt; K18), (INT(J18) &lt;&gt; J18))</formula>
    </cfRule>
  </conditionalFormatting>
  <conditionalFormatting sqref="K19">
    <cfRule type="expression" dxfId="13" priority="14">
      <formula>OR((J19 &lt;&gt; K19), (INT(J19) &lt;&gt; J19))</formula>
    </cfRule>
  </conditionalFormatting>
  <conditionalFormatting sqref="K20">
    <cfRule type="expression" dxfId="14" priority="15">
      <formula>OR((J20 &lt;&gt; K20), (INT(J20) &lt;&gt; J20))</formula>
    </cfRule>
  </conditionalFormatting>
  <conditionalFormatting sqref="K21">
    <cfRule type="expression" dxfId="15" priority="16">
      <formula>OR((J21 &lt;&gt; K21), (INT(J21) &lt;&gt; J21))</formula>
    </cfRule>
  </conditionalFormatting>
  <conditionalFormatting sqref="K22">
    <cfRule type="expression" dxfId="16" priority="17">
      <formula>OR((J22 &lt;&gt; K22), (INT(J22) &lt;&gt; J22))</formula>
    </cfRule>
  </conditionalFormatting>
  <conditionalFormatting sqref="K23">
    <cfRule type="expression" dxfId="17" priority="18">
      <formula>OR((J23 &lt;&gt; K23), (INT(J23) &lt;&gt; J23))</formula>
    </cfRule>
  </conditionalFormatting>
  <conditionalFormatting sqref="K24">
    <cfRule type="expression" dxfId="18" priority="19">
      <formula>OR((J24 &lt;&gt; K24), (INT(J24) &lt;&gt; J24))</formula>
    </cfRule>
  </conditionalFormatting>
  <conditionalFormatting sqref="K25">
    <cfRule type="expression" dxfId="19" priority="20">
      <formula>OR((J25 &lt;&gt; K25), (INT(J25) &lt;&gt; J25))</formula>
    </cfRule>
  </conditionalFormatting>
  <conditionalFormatting sqref="K26">
    <cfRule type="expression" dxfId="20" priority="21">
      <formula>OR((J26 &lt;&gt; K26), (INT(J26) &lt;&gt; J26))</formula>
    </cfRule>
  </conditionalFormatting>
  <conditionalFormatting sqref="K27">
    <cfRule type="expression" dxfId="21" priority="22">
      <formula>OR((J27 &lt;&gt; K27), (INT(J27) &lt;&gt; J27))</formula>
    </cfRule>
  </conditionalFormatting>
  <conditionalFormatting sqref="K28">
    <cfRule type="expression" dxfId="22" priority="23">
      <formula>OR((J28 &lt;&gt; K28), (INT(J28) &lt;&gt; J28))</formula>
    </cfRule>
  </conditionalFormatting>
  <conditionalFormatting sqref="K29">
    <cfRule type="expression" dxfId="23" priority="24">
      <formula>OR((J29 &lt;&gt; K29), (INT(J29) &lt;&gt; J29))</formula>
    </cfRule>
  </conditionalFormatting>
  <conditionalFormatting sqref="K30">
    <cfRule type="expression" dxfId="24" priority="25">
      <formula>OR((J30 &lt;&gt; K30), (INT(J30) &lt;&gt; J30))</formula>
    </cfRule>
  </conditionalFormatting>
  <conditionalFormatting sqref="K31">
    <cfRule type="expression" dxfId="25" priority="26">
      <formula>OR((J31 &lt;&gt; K31), (INT(J31) &lt;&gt; J31))</formula>
    </cfRule>
  </conditionalFormatting>
  <conditionalFormatting sqref="K32">
    <cfRule type="expression" dxfId="26" priority="27">
      <formula>OR((J32 &lt;&gt; K32), (INT(J32) &lt;&gt; J32))</formula>
    </cfRule>
  </conditionalFormatting>
  <conditionalFormatting sqref="K33">
    <cfRule type="expression" dxfId="27" priority="28">
      <formula>OR((J33 &lt;&gt; K33), (INT(J33) &lt;&gt; J33))</formula>
    </cfRule>
  </conditionalFormatting>
  <conditionalFormatting sqref="K34">
    <cfRule type="expression" dxfId="28" priority="29">
      <formula>OR((J34 &lt;&gt; K34), (INT(J34) &lt;&gt; J34))</formula>
    </cfRule>
  </conditionalFormatting>
  <conditionalFormatting sqref="K35">
    <cfRule type="expression" dxfId="29" priority="30">
      <formula>OR((J35 &lt;&gt; K35), (INT(J35) &lt;&gt; J35))</formula>
    </cfRule>
  </conditionalFormatting>
  <conditionalFormatting sqref="K36">
    <cfRule type="expression" dxfId="30" priority="31">
      <formula>OR((J36 &lt;&gt; K36), (INT(J36) &lt;&gt; J36))</formula>
    </cfRule>
  </conditionalFormatting>
  <conditionalFormatting sqref="K37">
    <cfRule type="expression" dxfId="31" priority="32">
      <formula>OR((J37 &lt;&gt; K37), (INT(J37) &lt;&gt; J37))</formula>
    </cfRule>
  </conditionalFormatting>
  <conditionalFormatting sqref="K38">
    <cfRule type="expression" dxfId="32" priority="33">
      <formula>OR((J38 &lt;&gt; K38), (INT(J38) &lt;&gt; J38))</formula>
    </cfRule>
  </conditionalFormatting>
  <conditionalFormatting sqref="K39">
    <cfRule type="expression" dxfId="33" priority="34">
      <formula>OR((J39 &lt;&gt; K39), (INT(J39) &lt;&gt; J39))</formula>
    </cfRule>
  </conditionalFormatting>
  <conditionalFormatting sqref="K40">
    <cfRule type="expression" dxfId="34" priority="35">
      <formula>OR((J40 &lt;&gt; K40), (INT(J40) &lt;&gt; J40))</formula>
    </cfRule>
  </conditionalFormatting>
  <conditionalFormatting sqref="K41">
    <cfRule type="expression" dxfId="35" priority="36">
      <formula>OR((J41 &lt;&gt; K41), (INT(J41) &lt;&gt; J41))</formula>
    </cfRule>
  </conditionalFormatting>
  <conditionalFormatting sqref="K42">
    <cfRule type="expression" dxfId="36" priority="37">
      <formula>OR((J42 &lt;&gt; K42), (INT(J42) &lt;&gt; J42))</formula>
    </cfRule>
  </conditionalFormatting>
  <conditionalFormatting sqref="K43">
    <cfRule type="expression" dxfId="37" priority="38">
      <formula>OR((J43 &lt;&gt; K43), (INT(J43) &lt;&gt; J43))</formula>
    </cfRule>
  </conditionalFormatting>
  <conditionalFormatting sqref="K44">
    <cfRule type="expression" dxfId="38" priority="39">
      <formula>OR((J44 &lt;&gt; K44), (INT(J44) &lt;&gt; J44))</formula>
    </cfRule>
  </conditionalFormatting>
  <conditionalFormatting sqref="K45">
    <cfRule type="expression" dxfId="39" priority="40">
      <formula>OR((J45 &lt;&gt; K45), (INT(J45) &lt;&gt; J45))</formula>
    </cfRule>
  </conditionalFormatting>
  <conditionalFormatting sqref="K46">
    <cfRule type="expression" dxfId="40" priority="41">
      <formula>OR((J46 &lt;&gt; K46), (INT(J46) &lt;&gt; J46))</formula>
    </cfRule>
  </conditionalFormatting>
  <conditionalFormatting sqref="K47">
    <cfRule type="expression" dxfId="41" priority="42">
      <formula>OR((J47 &lt;&gt; K47), (INT(J47) &lt;&gt; J47))</formula>
    </cfRule>
  </conditionalFormatting>
  <conditionalFormatting sqref="K48">
    <cfRule type="expression" dxfId="42" priority="43">
      <formula>OR((J48 &lt;&gt; K48), (INT(J48) &lt;&gt; J48))</formula>
    </cfRule>
  </conditionalFormatting>
  <conditionalFormatting sqref="K49">
    <cfRule type="expression" dxfId="43" priority="44">
      <formula>OR((J49 &lt;&gt; K49), (INT(J49) &lt;&gt; J49))</formula>
    </cfRule>
  </conditionalFormatting>
  <conditionalFormatting sqref="K50">
    <cfRule type="expression" dxfId="44" priority="45">
      <formula>OR((J50 &lt;&gt; K50), (INT(J50) &lt;&gt; J50))</formula>
    </cfRule>
  </conditionalFormatting>
  <conditionalFormatting sqref="K51">
    <cfRule type="expression" dxfId="45" priority="46">
      <formula>OR((J51 &lt;&gt; K51), (INT(J51) &lt;&gt; J51))</formula>
    </cfRule>
  </conditionalFormatting>
  <conditionalFormatting sqref="K52">
    <cfRule type="expression" dxfId="46" priority="47">
      <formula>OR((J52 &lt;&gt; K52), (INT(J52) &lt;&gt; J52))</formula>
    </cfRule>
  </conditionalFormatting>
  <conditionalFormatting sqref="K53">
    <cfRule type="expression" dxfId="47" priority="48">
      <formula>OR((J53 &lt;&gt; K53), (INT(J53) &lt;&gt; J53))</formula>
    </cfRule>
  </conditionalFormatting>
  <conditionalFormatting sqref="K54">
    <cfRule type="expression" dxfId="48" priority="49">
      <formula>OR((J54 &lt;&gt; K54), (INT(J54) &lt;&gt; J54))</formula>
    </cfRule>
  </conditionalFormatting>
  <conditionalFormatting sqref="K55">
    <cfRule type="expression" dxfId="49" priority="50">
      <formula>OR((J55 &lt;&gt; K55), (INT(J55) &lt;&gt; J55))</formula>
    </cfRule>
  </conditionalFormatting>
  <conditionalFormatting sqref="K56">
    <cfRule type="expression" dxfId="50" priority="51">
      <formula>OR((J56 &lt;&gt; K56), (INT(J56) &lt;&gt; J56))</formula>
    </cfRule>
  </conditionalFormatting>
  <conditionalFormatting sqref="K57">
    <cfRule type="expression" dxfId="51" priority="52">
      <formula>OR((J57 &lt;&gt; K57), (INT(J57) &lt;&gt; J57))</formula>
    </cfRule>
  </conditionalFormatting>
  <conditionalFormatting sqref="K58">
    <cfRule type="expression" dxfId="52" priority="53">
      <formula>OR((J58 &lt;&gt; K58), (INT(J58) &lt;&gt; J58))</formula>
    </cfRule>
  </conditionalFormatting>
  <conditionalFormatting sqref="K59">
    <cfRule type="expression" dxfId="53" priority="54">
      <formula>OR((J59 &lt;&gt; K59), (INT(J59) &lt;&gt; J59))</formula>
    </cfRule>
  </conditionalFormatting>
  <conditionalFormatting sqref="K60">
    <cfRule type="expression" dxfId="54" priority="55">
      <formula>OR((J60 &lt;&gt; K60), (INT(J60) &lt;&gt; J60))</formula>
    </cfRule>
  </conditionalFormatting>
  <conditionalFormatting sqref="K61">
    <cfRule type="expression" dxfId="55" priority="56">
      <formula>OR((J61 &lt;&gt; K61), (INT(J61) &lt;&gt; J61))</formula>
    </cfRule>
  </conditionalFormatting>
  <conditionalFormatting sqref="K62">
    <cfRule type="expression" dxfId="56" priority="57">
      <formula>OR((J62 &lt;&gt; K62), (INT(J62) &lt;&gt; J62))</formula>
    </cfRule>
  </conditionalFormatting>
  <conditionalFormatting sqref="K63">
    <cfRule type="expression" dxfId="57" priority="58">
      <formula>OR((J63 &lt;&gt; K63), (INT(J63) &lt;&gt; J63))</formula>
    </cfRule>
  </conditionalFormatting>
  <conditionalFormatting sqref="K64">
    <cfRule type="expression" dxfId="58" priority="59">
      <formula>OR((J64 &lt;&gt; K64), (INT(J64) &lt;&gt; J64))</formula>
    </cfRule>
  </conditionalFormatting>
  <conditionalFormatting sqref="K65">
    <cfRule type="expression" dxfId="59" priority="60">
      <formula>OR((J65 &lt;&gt; K65), (INT(J65) &lt;&gt; J65))</formula>
    </cfRule>
  </conditionalFormatting>
  <conditionalFormatting sqref="K66">
    <cfRule type="expression" dxfId="60" priority="61">
      <formula>OR((J66 &lt;&gt; K66), (INT(J66) &lt;&gt; J66))</formula>
    </cfRule>
  </conditionalFormatting>
  <conditionalFormatting sqref="K67">
    <cfRule type="expression" dxfId="61" priority="62">
      <formula>OR((J67 &lt;&gt; K67), (INT(J67) &lt;&gt; J67))</formula>
    </cfRule>
  </conditionalFormatting>
  <conditionalFormatting sqref="K68">
    <cfRule type="expression" dxfId="62" priority="63">
      <formula>OR((J68 &lt;&gt; K68), (INT(J68) &lt;&gt; J68))</formula>
    </cfRule>
  </conditionalFormatting>
  <conditionalFormatting sqref="K69">
    <cfRule type="expression" dxfId="63" priority="64">
      <formula>OR((J69 &lt;&gt; K69), (INT(J69) &lt;&gt; J69))</formula>
    </cfRule>
  </conditionalFormatting>
  <conditionalFormatting sqref="K70">
    <cfRule type="expression" dxfId="64" priority="65">
      <formula>OR((J70 &lt;&gt; K70), (INT(J70) &lt;&gt; J70))</formula>
    </cfRule>
  </conditionalFormatting>
  <conditionalFormatting sqref="K71">
    <cfRule type="expression" dxfId="65" priority="66">
      <formula>OR((J71 &lt;&gt; K71), (INT(J71) &lt;&gt; J71))</formula>
    </cfRule>
  </conditionalFormatting>
  <conditionalFormatting sqref="K72">
    <cfRule type="expression" dxfId="66" priority="67">
      <formula>OR((J72 &lt;&gt; K72), (INT(J72) &lt;&gt; J72))</formula>
    </cfRule>
  </conditionalFormatting>
  <conditionalFormatting sqref="K73">
    <cfRule type="expression" dxfId="67" priority="68">
      <formula>OR((J73 &lt;&gt; K73), (INT(J73) &lt;&gt; J73))</formula>
    </cfRule>
  </conditionalFormatting>
  <conditionalFormatting sqref="K74">
    <cfRule type="expression" dxfId="68" priority="69">
      <formula>OR((J74 &lt;&gt; K74), (INT(J74) &lt;&gt; J74))</formula>
    </cfRule>
  </conditionalFormatting>
  <conditionalFormatting sqref="K75">
    <cfRule type="expression" dxfId="69" priority="70">
      <formula>OR((J75 &lt;&gt; K75), (INT(J75) &lt;&gt; J75))</formula>
    </cfRule>
  </conditionalFormatting>
  <conditionalFormatting sqref="K76">
    <cfRule type="expression" dxfId="70" priority="71">
      <formula>OR((J76 &lt;&gt; K76), (INT(J76) &lt;&gt; J76))</formula>
    </cfRule>
  </conditionalFormatting>
  <conditionalFormatting sqref="K77">
    <cfRule type="expression" dxfId="71" priority="72">
      <formula>OR((J77 &lt;&gt; K77), (INT(J77) &lt;&gt; J77))</formula>
    </cfRule>
  </conditionalFormatting>
  <conditionalFormatting sqref="K78">
    <cfRule type="expression" dxfId="72" priority="73">
      <formula>OR((J78 &lt;&gt; K78), (INT(J78) &lt;&gt; J78))</formula>
    </cfRule>
  </conditionalFormatting>
  <conditionalFormatting sqref="K79">
    <cfRule type="expression" dxfId="73" priority="74">
      <formula>OR((J79 &lt;&gt; K79), (INT(J79) &lt;&gt; J79))</formula>
    </cfRule>
  </conditionalFormatting>
  <conditionalFormatting sqref="K80">
    <cfRule type="expression" dxfId="74" priority="75">
      <formula>OR((J80 &lt;&gt; K80), (INT(J80) &lt;&gt; J80))</formula>
    </cfRule>
  </conditionalFormatting>
  <conditionalFormatting sqref="K81">
    <cfRule type="expression" dxfId="75" priority="76">
      <formula>OR((J81 &lt;&gt; K81), (INT(J81) &lt;&gt; J81))</formula>
    </cfRule>
  </conditionalFormatting>
  <conditionalFormatting sqref="K82">
    <cfRule type="expression" dxfId="76" priority="77">
      <formula>OR((J82 &lt;&gt; K82), (INT(J82) &lt;&gt; J82))</formula>
    </cfRule>
  </conditionalFormatting>
  <conditionalFormatting sqref="K83">
    <cfRule type="expression" dxfId="77" priority="78">
      <formula>OR((J83 &lt;&gt; K83), (INT(J83) &lt;&gt; J83))</formula>
    </cfRule>
  </conditionalFormatting>
  <conditionalFormatting sqref="K84">
    <cfRule type="expression" dxfId="78" priority="79">
      <formula>OR((J84 &lt;&gt; K84), (INT(J84) &lt;&gt; J84))</formula>
    </cfRule>
  </conditionalFormatting>
  <dataValidations count="3">
    <dataValidation type="whole" operator="between" sqref="M3" allowBlank="true" errorStyle="stop" showErrorMessage="true" errorTitle="Validation error" error="Enter a whole number between 1 and 22">
      <formula1>1</formula1>
      <formula2>22</formula2>
    </dataValidation>
    <dataValidation type="whole" operator="greaterThanOrEqual" sqref="M6:M85 N6:N85 O6:O85 P6:P85 Q6:Q85 R6:R85 S6:S85 T6:T85 U6:U85 V6:V85 W6:W85 X6:X85 Y6:Y85 Z6:Z85 AA6:AA85 AB6:AB85 AC6:AC85 AD6:AD85 AE6:AE85 AF6:AF85 AG6:AG85 AH6:AH85" allowBlank="true" errorStyle="stop" showErrorMessage="true" errorTitle="Validation error" error="Enter a whole number greater than or equal to 0">
      <formula1>0</formula1>
    </dataValidation>
    <dataValidation type="decimal" operator="greaterThan" sqref="M87:M90 N87:N90 O87:O90 P87:P90 Q87:Q90 R87:R90 S87:S90 T87:T90 U87:U90 V87:V90 W87:W90 X87:X90 Y87:Y90 Z87:Z90 AA87:AA90 AB87:AB90 AC87:AC90 AD87:AD90 AE87:AE90 AF87:AF90 AG87:AG90 AH87:AH90" allowBlank="true" errorStyle="stop" showErrorMessage="true" errorTitle="Validation error" error="Enter a number greater than 0">
      <formula1>0.0</formula1>
    </dataValidation>
  </dataValidations>
  <pageMargins bottom="0.75" footer="0.3" header="0.3" left="0.7" right="0.7" top="0.75"/>
</worksheet>
</file>

<file path=xl/worksheets/sheet2.xml><?xml version="1.0" encoding="utf-8"?>
<worksheet xmlns="http://schemas.openxmlformats.org/spreadsheetml/2006/main">
  <dimension ref="A1:A10"/>
  <sheetViews>
    <sheetView workbookViewId="0"/>
  </sheetViews>
  <sheetFormatPr defaultRowHeight="15.0"/>
  <cols>
    <col min="1" max="1" width="120.0" customWidth="true"/>
  </cols>
  <sheetData>
    <row r="1">
      <c r="A1" t="s" s="118">
        <v>419</v>
      </c>
    </row>
    <row r="2">
      <c r="A2" t="s" s="119">
        <v>420</v>
      </c>
    </row>
    <row r="3">
      <c r="A3" t="s" s="120">
        <v>421</v>
      </c>
    </row>
    <row r="4">
      <c r="A4" t="s" s="121">
        <v>422</v>
      </c>
    </row>
    <row r="5">
      <c r="A5" t="s" s="122">
        <v>423</v>
      </c>
    </row>
    <row r="6">
      <c r="A6" t="s" s="123">
        <v>424</v>
      </c>
    </row>
    <row r="7">
      <c r="A7" t="s" s="124">
        <v>425</v>
      </c>
    </row>
    <row r="8">
      <c r="A8" t="s" s="125">
        <v>426</v>
      </c>
    </row>
    <row r="9">
      <c r="A9" t="s" s="126">
        <v>427</v>
      </c>
    </row>
    <row r="10"/>
  </sheetData>
  <sheetProtection password="DFB5" sheet="true" scenarios="true" objects="true"/>
  <pageMargins bottom="0.75" footer="0.3" header="0.3" left="0.7" right="0.7" top="0.75"/>
</worksheet>
</file>

<file path=xl/worksheets/sheet3.xml><?xml version="1.0" encoding="utf-8"?>
<worksheet xmlns="http://schemas.openxmlformats.org/spreadsheetml/2006/main">
  <dimension ref="A1:B6"/>
  <sheetViews>
    <sheetView workbookViewId="0"/>
  </sheetViews>
  <sheetFormatPr defaultRowHeight="15.0"/>
  <cols>
    <col min="1" max="1" width="25.0" customWidth="true"/>
    <col min="2" max="2" width="25.0" customWidth="true"/>
  </cols>
  <sheetData>
    <row r="1">
      <c r="A1" t="s" s="127">
        <v>428</v>
      </c>
      <c r="B1" t="s" s="128">
        <v>429</v>
      </c>
    </row>
    <row r="2">
      <c r="A2" t="s" s="129">
        <v>430</v>
      </c>
      <c r="B2" t="s" s="130">
        <v>431</v>
      </c>
    </row>
    <row r="3">
      <c r="A3" t="s" s="131">
        <v>432</v>
      </c>
      <c r="B3" t="s" s="132">
        <v>433</v>
      </c>
    </row>
    <row r="4">
      <c r="A4" t="s" s="133">
        <v>434</v>
      </c>
      <c r="B4" t="s" s="134">
        <v>435</v>
      </c>
    </row>
    <row r="5">
      <c r="A5" t="s" s="135">
        <v>436</v>
      </c>
      <c r="B5" t="n" s="136">
        <v>1.0</v>
      </c>
    </row>
    <row r="6"/>
  </sheetData>
  <sheetProtection password="DFB5" sheet="true" scenarios="true" objects="true"/>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2025-01-18T07:57:35Z</dcterms:created>
  <dc:creator>Apache POI</dc:creator>
</cp:coreProperties>
</file>