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workbookProtection lockStructure="true"/>
  <bookViews>
    <workbookView activeTab="0"/>
  </bookViews>
  <sheets>
    <sheet name="Box packing information" r:id="rId3" sheetId="1"/>
    <sheet name="Instructions" r:id="rId4" sheetId="2"/>
    <sheet name="Metadata" r:id="rId5" sheetId="3"/>
  </sheets>
</workbook>
</file>

<file path=xl/sharedStrings.xml><?xml version="1.0" encoding="utf-8"?>
<sst xmlns="http://schemas.openxmlformats.org/spreadsheetml/2006/main" count="1119" uniqueCount="642">
  <si>
    <t>Provide the box details for this pack group below. See the instructions sheet if you have questions.</t>
  </si>
  <si>
    <t>Pack group: 1</t>
  </si>
  <si>
    <t>pg11723002-6b46-4721-82e0-cd85ba09d82d</t>
  </si>
  <si>
    <t>Total SKUs: 120 (529 units)</t>
  </si>
  <si>
    <t>Total box count:</t>
  </si>
  <si>
    <t>SKU</t>
  </si>
  <si>
    <t xml:space="preserve">Product title </t>
  </si>
  <si>
    <t>Id</t>
  </si>
  <si>
    <t>ASIN</t>
  </si>
  <si>
    <t>FNSKU</t>
  </si>
  <si>
    <t>Condition</t>
  </si>
  <si>
    <t>Prep type</t>
  </si>
  <si>
    <t>Who preps units?</t>
  </si>
  <si>
    <t>Who labels units?</t>
  </si>
  <si>
    <t>Expected quantity</t>
  </si>
  <si>
    <t>Boxed quantity</t>
  </si>
  <si>
    <t>96534466</t>
  </si>
  <si>
    <t>Decrum I m Moms Favorite Shirt Mens T-Shirts Graphic Tees Vintage - Funny Graphic Tees for Men [40007023-AO] | Mom Favrite, M</t>
  </si>
  <si>
    <t>pk2c0fc5a8-29bb-4fa8-a710-2c5ed77f4ac8</t>
  </si>
  <si>
    <t>B07M7NT89R</t>
  </si>
  <si>
    <t>X0020JNY53</t>
  </si>
  <si>
    <t>NewItem</t>
  </si>
  <si>
    <t>Labeling,Poly bagging</t>
  </si>
  <si>
    <t>By seller</t>
  </si>
  <si>
    <t>96534467</t>
  </si>
  <si>
    <t>Decrum Graphic Tees Men Funny Siblings - Mens Sarcastic T Shirts [40007024-AO] | Mom Favrite, L</t>
  </si>
  <si>
    <t>pk984e8591-9699-46eb-b30f-98519ed6648e</t>
  </si>
  <si>
    <t>B07MSNC3FQ</t>
  </si>
  <si>
    <t>X0020JPOKB</t>
  </si>
  <si>
    <t>96534469</t>
  </si>
  <si>
    <t>Decrum Funny Graphic Tees - Sarcastic Hilarious T Shirts for Men [40007026-AO] | Mom Favrite, XXL</t>
  </si>
  <si>
    <t>pkc1ead23f-28a2-4de5-8314-1d8cd4ea7038</t>
  </si>
  <si>
    <t>B07MFYSSGC</t>
  </si>
  <si>
    <t>X0020JNXYP</t>
  </si>
  <si>
    <t>DE-BBabyEatMTS-XL</t>
  </si>
  <si>
    <t>Decrum Pregnancy Announcement Shirts - Black Maternity Shirt Outfits [40022015-AE] | Black, XL</t>
  </si>
  <si>
    <t>pk35aff541-bc0c-4bfd-9385-1e5a2a68fbc4</t>
  </si>
  <si>
    <t>B083QL6RCC</t>
  </si>
  <si>
    <t>X002FMJBYX</t>
  </si>
  <si>
    <t>DE-BFirstMommyMTS-L</t>
  </si>
  <si>
    <t>Decrum Black New Year Maternity Shirt - Pregnancy Shirts for Women [40022014-AL] | Black, L</t>
  </si>
  <si>
    <t>pk1dd68a5b-f934-4650-bfe8-72f98fcf06e2</t>
  </si>
  <si>
    <t>B083QKJWFY</t>
  </si>
  <si>
    <t>X002FMIHFR</t>
  </si>
  <si>
    <t>DE-BFirstMommyMTS-XXL</t>
  </si>
  <si>
    <t>Decrum Plus Size Cute Pregnancy Tops for Women - Soft Maternity T Shirts for Women [40022016-AL] | Black, XXL</t>
  </si>
  <si>
    <t>pk15ff9e69-df86-4191-a32b-fd56e4ffd4c5</t>
  </si>
  <si>
    <t>B083QJYZ2J</t>
  </si>
  <si>
    <t>X002FMJ7GF</t>
  </si>
  <si>
    <t>DE-BFirstMommyMTSNew-M</t>
  </si>
  <si>
    <t>Decrum Cute Maternity Clothes - Pregnancy Announcement Shirts [40022013-AL] | Black, M</t>
  </si>
  <si>
    <t>pk9764ed10-4747-4e3c-9da8-55a87d1ec9dc</t>
  </si>
  <si>
    <t>B08WKCXNSC</t>
  </si>
  <si>
    <t>X002T0XMMX</t>
  </si>
  <si>
    <t>DE-COMNGSOONW-S</t>
  </si>
  <si>
    <t>Mummy Womens Black Maternity Tshirt Scrub - Work Maternity Tunic [40022012-AK] | Black, S</t>
  </si>
  <si>
    <t>pkb0acdeb4-8e69-49f3-98a0-d6636335968c</t>
  </si>
  <si>
    <t>B07QMN33XP</t>
  </si>
  <si>
    <t>X0024AF8JN</t>
  </si>
  <si>
    <t>DE-GreyVNCKLGS-X-Large</t>
  </si>
  <si>
    <t>Men Gray Full Sleeve Vneck Tshirt Men - Plain Long Sleeve V Neck Men [40001055] | LGSVneck, XL</t>
  </si>
  <si>
    <t>pk861cd0c7-2f04-4bf3-9ad3-21107740ae42</t>
  </si>
  <si>
    <t>B08SWHFM7D</t>
  </si>
  <si>
    <t>X002RUOX4B</t>
  </si>
  <si>
    <t>DE-GreyVNCKLGS-XXXL</t>
  </si>
  <si>
    <t>Decrum Long Sleeve Tee Shirts for Men [40001057] | LGSVneck, XXXL</t>
  </si>
  <si>
    <t>pkaf2bdf2a-e671-4271-901a-f9c4915c8e30</t>
  </si>
  <si>
    <t>B0BW9LWXDY</t>
  </si>
  <si>
    <t>X003Q231PL</t>
  </si>
  <si>
    <t>DE-LGS-Round-Chr-L</t>
  </si>
  <si>
    <t>Decrum Mens Long Sleeve Shirt - Soft Comfy Crew Neck Tshirts for Men | [40008054] Charcoal,L</t>
  </si>
  <si>
    <t>pk607ca453-cf6b-44a8-87f9-186fe10a6d82</t>
  </si>
  <si>
    <t>B0C4YMYPS3</t>
  </si>
  <si>
    <t>X003TIDGA7</t>
  </si>
  <si>
    <t>DE-LGS-Round-Mrn-L</t>
  </si>
  <si>
    <t>Decrum Mens Long Sleeve Shirt - Soft Comfy Crew Neck Tshirts for Men | [40008064] Maroon,L</t>
  </si>
  <si>
    <t>pk33fdf3ab-f172-4d9b-bf19-6f324d0ad7c3</t>
  </si>
  <si>
    <t>B0C4YN4PW3</t>
  </si>
  <si>
    <t>X003TI7ZOF</t>
  </si>
  <si>
    <t>DE-LGS2ToneVNckBrown-M</t>
  </si>
  <si>
    <t>Decrum V Neck T Shirts Men - Mens Brown Tshirt [40105193] | LGS Brown, M</t>
  </si>
  <si>
    <t>pk102c61db-7763-4b89-9c7f-387fdf13ed86</t>
  </si>
  <si>
    <t>B0D7VLHZCW</t>
  </si>
  <si>
    <t>X004AO94K5</t>
  </si>
  <si>
    <t>DE-LGSMred-Shirt-XXL</t>
  </si>
  <si>
    <t>Mens Red Long Sleeve T Shirt Men - Mens Long Sleeve T Shirts [40001026] | LGS Vneck Plain, XXL</t>
  </si>
  <si>
    <t>pkc9f2ffff-e0b1-4228-8fed-80a541d30889</t>
  </si>
  <si>
    <t>B08KVXVQFT</t>
  </si>
  <si>
    <t>X002ODRIMP</t>
  </si>
  <si>
    <t>DE-LGSVNckDnBlue-XXL</t>
  </si>
  <si>
    <t>Mens Blue Long Sleeve Shirt - Mens Long Sleeve V Neck T Shirts [40001216] (N) | LGS Blue, XXL</t>
  </si>
  <si>
    <t>pk5a797edb-b0fb-47e3-94f2-733bc136abcd</t>
  </si>
  <si>
    <t>B0BSH4Y675</t>
  </si>
  <si>
    <t>X003MQKBQ3</t>
  </si>
  <si>
    <t>DE-LGSVNckMltGrn-M</t>
  </si>
  <si>
    <t>Green Military T Shirts for Men - Full Sleeve T Shirts Men V Neck Shirt [40001163] (N) | LGS Military Green, M</t>
  </si>
  <si>
    <t>pkd6bfcfca-a69e-4432-a2a5-43e2405dc50c</t>
  </si>
  <si>
    <t>B0BS3NRM4V</t>
  </si>
  <si>
    <t>X003M5DUCL</t>
  </si>
  <si>
    <t>DE-MBlackHenleyNw-S</t>
  </si>
  <si>
    <t>Decrum Black Long Sleeve Henley T Shirts for Men - Camisetas para Hombre Mens Long Sleeve Tee Shirts [40005012] | Henley, S</t>
  </si>
  <si>
    <t>pkbaf78492-52c1-49a7-8f03-4d4bec717f82</t>
  </si>
  <si>
    <t>B0DLP9WGDP</t>
  </si>
  <si>
    <t>X004GASSO1</t>
  </si>
  <si>
    <t>DE-MBlkRibPolo-M</t>
  </si>
  <si>
    <t>Decrum Polo T Shirts for Men - Mens Collared Shirt Short Sleeve [40108013] (N) | Black, M</t>
  </si>
  <si>
    <t>pk2da259ae-1f63-4a77-82fe-c70edce79e96</t>
  </si>
  <si>
    <t>B0BVWC77J9</t>
  </si>
  <si>
    <t>X003PVBEMP</t>
  </si>
  <si>
    <t>DE-MBlkRibPolo-XL</t>
  </si>
  <si>
    <t>Decrum Polo Tees for Men - Short Sleeve Mens Golf Shirts [40108015] (N) | Black, XL</t>
  </si>
  <si>
    <t>pk50d20421-846b-4dcf-be0c-fdb1e5d59d19</t>
  </si>
  <si>
    <t>B0BVWC9FW5</t>
  </si>
  <si>
    <t>X003PVB8ML</t>
  </si>
  <si>
    <t>DE-MBlkWhVrstyPln-3XL</t>
  </si>
  <si>
    <t>Decrum Black and White Varsity Jackets - High School Jacket Mens [40020177] | Plain White Sleve, 3XL</t>
  </si>
  <si>
    <t>pk22ccaab9-1796-40fd-95f9-b6b55e961fe8</t>
  </si>
  <si>
    <t>B0BWFBD5TZ</t>
  </si>
  <si>
    <t>X003Q3U9CN</t>
  </si>
  <si>
    <t>DE-MBlkWhVrstyPln-L</t>
  </si>
  <si>
    <t>Decrum Mens White and Black Varsity Letterman Jacket for Adult [40020174] | Plain White Sleve, L</t>
  </si>
  <si>
    <t>pkcb63d89a-7a18-4727-9253-295dbfcd8ea9</t>
  </si>
  <si>
    <t>B0B7XLD9RP</t>
  </si>
  <si>
    <t>X003E62DMV</t>
  </si>
  <si>
    <t>DE-MBlkWhVrstyPln-M</t>
  </si>
  <si>
    <t>Decrum Black and White Varsity Jackets for Men [40020173] | Plain White Sleve, M</t>
  </si>
  <si>
    <t>pk06e7ff16-74c6-4e11-adca-bd2568a6a19f</t>
  </si>
  <si>
    <t>B0B7XM4QDS</t>
  </si>
  <si>
    <t>X003E5VTKT</t>
  </si>
  <si>
    <t>DE-MBseblRglnChrclLGS-L</t>
  </si>
  <si>
    <t>Decrum Grey and Black Soft Cotton Baseball Full Sleeve Striped Raglan Shirts for Men [40042054] | Men Grey&amp;Blk Striped Rgln, L</t>
  </si>
  <si>
    <t>pk51d793f2-3530-400f-969b-e8ae18b7fa55</t>
  </si>
  <si>
    <t>B09M6LG5TG</t>
  </si>
  <si>
    <t>X0032X2AMJ</t>
  </si>
  <si>
    <t>DE-MBseblRglnChrclLGS-S</t>
  </si>
  <si>
    <t>Decrum Grey and Black Soft Cotton Striped Baseball Jerseys - Mens Raglan Long Sleeve Shirt [40042052] | Men Grey&amp;Blk Striped Rgln, S</t>
  </si>
  <si>
    <t>pk3a6f97f6-b6fd-48de-95a2-635e5171bff8</t>
  </si>
  <si>
    <t>B09M6LJ3Y1</t>
  </si>
  <si>
    <t>X0032X2ADN</t>
  </si>
  <si>
    <t>DE-MBseblRglnChrclLGS-XL</t>
  </si>
  <si>
    <t>Decrum Grey and Black Soft Cotton Jersey Long Sleeve Raglan Shirt Men Basebal Tee Striped [40042055] | Men Grey&amp;Blk Striped Rgln, XL</t>
  </si>
  <si>
    <t>pk3bf5d6a1-c134-4fc7-a84f-6a027cbf2da9</t>
  </si>
  <si>
    <t>B09M6CYMN5</t>
  </si>
  <si>
    <t>X0032WZRD9</t>
  </si>
  <si>
    <t>DE-MBseblRglnChrclLGS-XS</t>
  </si>
  <si>
    <t>Decrum Grey and Black Soft Cotton Striped Baseball Jersey Long Sleeve Raglan Shirt Men Long Sleeve [40042051] | Men Grey&amp;Blk Striped Rgln, XS</t>
  </si>
  <si>
    <t>pk85149f30-9eeb-4d9a-9427-21a0aaa1bf95</t>
  </si>
  <si>
    <t>B0BT1DQB2D</t>
  </si>
  <si>
    <t>X003R0E45X</t>
  </si>
  <si>
    <t>DE-MBseblRglnChrclLGSNEW-XXXL</t>
  </si>
  <si>
    <t>Decrum Grey and Black Soft Baseball Shirt Jersey Mens Raglan Striped Tee [40042057] | Men Grey&amp;Blk Striped Rgln, XXXL</t>
  </si>
  <si>
    <t>pkf4d5983d-171b-40a3-9fe7-eb9e16c84a64</t>
  </si>
  <si>
    <t>B0D9D563NN</t>
  </si>
  <si>
    <t>X004BIG7J1</t>
  </si>
  <si>
    <t>DE-MBseblRglnDBluLGS-3XL</t>
  </si>
  <si>
    <t>Decrum Raglan Shirt Men - Soft Sports Jersey Mens Long Sleeve T Shirts | [40200217] Men DBLU&amp;HthrGry Striped Rgln, 3XL</t>
  </si>
  <si>
    <t>pkbc1b71df-8284-4bf2-aa7f-de34bc2ab528</t>
  </si>
  <si>
    <t>B0D89YRNC7</t>
  </si>
  <si>
    <t>X004AWM4TZ</t>
  </si>
  <si>
    <t>DE-MBseblRglnMaronLGS-S</t>
  </si>
  <si>
    <t>Decrum Maroon and Black Soft Cotton Striped Baseball Jersey Long Sleeve Raglan Shirt Men [40042062] | Men Maron&amp;Blk Striped Rgln, S</t>
  </si>
  <si>
    <t>pk45ace7d4-ec24-458e-84d4-6d7db9ac99a9</t>
  </si>
  <si>
    <t>B09M6BNF1L</t>
  </si>
  <si>
    <t>X0032WVW97</t>
  </si>
  <si>
    <t>DE-MBseblRglnMaronLGS-XXXL</t>
  </si>
  <si>
    <t>Decrum Maroon and Black Soft Cotton Baseball Shirt Jersey Mens Raglan Striped Tee [40042067] | Men Maron&amp;Blk Striped Rgln, XXXL</t>
  </si>
  <si>
    <t>pk9db5a435-cf0d-4a90-9af9-8a9de473cc65</t>
  </si>
  <si>
    <t>B0BWF6N78Q</t>
  </si>
  <si>
    <t>X003Q3UB8P</t>
  </si>
  <si>
    <t>DE-MBseblRglnMaronLGSNw-XL</t>
  </si>
  <si>
    <t>Decrum Maroon and Black Soft Cotton Jersey Long Sleeve Raglan Shirt Men Baseball Tee Striped [40042065] | Mens Maron&amp;Blk Striped Rgln, XL</t>
  </si>
  <si>
    <t>pke6384650-ecdf-4e3a-8af8-64b7cd11abc4</t>
  </si>
  <si>
    <t>B0D2XZKNCN</t>
  </si>
  <si>
    <t>X00480QTYZ</t>
  </si>
  <si>
    <t>DE-MBseblRglnRedLGS-M</t>
  </si>
  <si>
    <t>Decrum Black and Red Baseball Tee Jersey Full Sleeve Mens Striped Raglan Shirt [40042023] | Men Red&amp;Blk Striped Rgln, M</t>
  </si>
  <si>
    <t>pkc5ed9e4d-bc21-4c2d-aef8-17ae52861177</t>
  </si>
  <si>
    <t>B09M6DZQJD</t>
  </si>
  <si>
    <t>X0032WVW0L</t>
  </si>
  <si>
    <t>DE-MMiltGrenReglnLGS-S</t>
  </si>
  <si>
    <t>Decrum Military Green and Black Soft Cotton Baseball Shirt Jersey Mens Raglan Tee [40012162] | MiltGren&amp;Blk Rgln Men, S</t>
  </si>
  <si>
    <t>pk94e4b0a0-6ba2-4fcb-96a7-dcc631702738</t>
  </si>
  <si>
    <t>B09YRTWHBK</t>
  </si>
  <si>
    <t>X0038DJ4NV</t>
  </si>
  <si>
    <t>DE-MMrn&amp;WhtHdedVrsty-XL</t>
  </si>
  <si>
    <t>Decrum Hooded Varsity Jacket Men - High School Bomber Style Baseball Jackets for Men [40170175] | Maroon &amp; White, XL</t>
  </si>
  <si>
    <t>pk2eaed91b-8886-4ef9-8080-e6f4cd3bb259</t>
  </si>
  <si>
    <t>B0CJRVK8K2</t>
  </si>
  <si>
    <t>X003Z9QO63</t>
  </si>
  <si>
    <t>DE-MMrnWhVrstyPln-3XL</t>
  </si>
  <si>
    <t>Decrum Maroon and White Varsity Jackets - High School Jacket Mens [40078177] | Plain White Sleve, 3XL</t>
  </si>
  <si>
    <t>pk8b9a47cb-b2d2-44b7-94f2-8b8d161af466</t>
  </si>
  <si>
    <t>B0BWFBYLDD</t>
  </si>
  <si>
    <t>X003Q3WEN5</t>
  </si>
  <si>
    <t>DE-MMrnWhVrstyPln-S</t>
  </si>
  <si>
    <t>Decrum White and Maroon Mens Baseball Jacket [40078172] | Plain White Sleve, S</t>
  </si>
  <si>
    <t>pk9d893045-74ad-4d8c-955d-e603bf46be8a</t>
  </si>
  <si>
    <t>B0B7XKBJLQ</t>
  </si>
  <si>
    <t>X003EWSSLP</t>
  </si>
  <si>
    <t>DE-MMrnZipPoloSHS-M</t>
  </si>
  <si>
    <t>Decrum Mens Polo Shirt - T Shirt Men Short Sleeve Golf Shirts for Men | [40183063] Maroon, M</t>
  </si>
  <si>
    <t>pk1b4cd5ff-d5bc-47bc-9f52-aeb7acc8ccbe</t>
  </si>
  <si>
    <t>B0CQT22B3G</t>
  </si>
  <si>
    <t>X0042W2G1T</t>
  </si>
  <si>
    <t>DE-MNvyBluHNPolo-XS</t>
  </si>
  <si>
    <t>Decrum Mens Mandarin Collar Shirts - Henley Full Sleeve T-Shirts Men [40009091] | Henley Polo, XS</t>
  </si>
  <si>
    <t>pkd82ab665-7ad6-40ea-9e64-4efd58093617</t>
  </si>
  <si>
    <t>B0BWF9614T</t>
  </si>
  <si>
    <t>X003Q3UB8Z</t>
  </si>
  <si>
    <t>DE-MRBluWhVrstyPln-L</t>
  </si>
  <si>
    <t>Decrum Mens White and Royal Blue Varsity Letterman Jacket for Adult [40040174] | Plain White Sleve, L</t>
  </si>
  <si>
    <t>pk0f46daf8-506a-41c4-9209-869595f41024</t>
  </si>
  <si>
    <t>B0B7XMQ78K</t>
  </si>
  <si>
    <t>X003EWSQ0N</t>
  </si>
  <si>
    <t>DE-MRedHenley-3XL</t>
  </si>
  <si>
    <t>Decrum Mens Red Long Sleeve Shirt - Camisetas para Hombre Full Sleeve Henley Style [40005027] | Henley, 3XL</t>
  </si>
  <si>
    <t>pk9eb2f03d-5e2f-456c-acdd-3f88be9e0b30</t>
  </si>
  <si>
    <t>B0BWF5Y3H9</t>
  </si>
  <si>
    <t>X003Q3ZFSB</t>
  </si>
  <si>
    <t>DE-MReglnLGSChrcl&amp;Red-S</t>
  </si>
  <si>
    <t>Grey and Red Soft Cotton Baseball Jersey Long Sleeve Raglan Shirt Men | [40059022] Grey&amp;Red Rgln, S</t>
  </si>
  <si>
    <t>pke6b500c8-ceb5-414d-92a7-25d04cdfa535</t>
  </si>
  <si>
    <t>B0B4K5WLJ2</t>
  </si>
  <si>
    <t>X003AFS15T</t>
  </si>
  <si>
    <t>DE-MRglnBlk&amp;WhtLGS-S</t>
  </si>
  <si>
    <t>Decrum Raglan Shirt Men - Soft Long Sleeve Shirts for Men [40128012] | Black&amp;White,S</t>
  </si>
  <si>
    <t>pk36ab1831-a519-4872-b79d-ef23f318b8ef</t>
  </si>
  <si>
    <t>B0C1SR2PQD</t>
  </si>
  <si>
    <t>X003S4TN8B</t>
  </si>
  <si>
    <t>DE-MRglnBlk&amp;WhtLGS-XL</t>
  </si>
  <si>
    <t>Decrum Raglan Shirt Men - Soft Long Sleeve Shirts for Men [40128015] | Black&amp;White,XL</t>
  </si>
  <si>
    <t>pk8d26fc64-5eab-443f-a9da-8a2ac6a3fd5f</t>
  </si>
  <si>
    <t>B0C1SS72KB</t>
  </si>
  <si>
    <t>X003S4MRED</t>
  </si>
  <si>
    <t>DE-MRglnBlk&amp;WhtLGS-XXL</t>
  </si>
  <si>
    <t>Decrum Raglan Shirt Men - Soft Mens Long Sleeve T Shirts [40128016] | Black&amp;White,XXL</t>
  </si>
  <si>
    <t>pkdea97d3d-0a2d-4b0b-a4f7-01196f82d56c</t>
  </si>
  <si>
    <t>B0C1SQ7J4P</t>
  </si>
  <si>
    <t>X003S4EL5L</t>
  </si>
  <si>
    <t>DE-MRglnBlue&amp;HGryLGS-L</t>
  </si>
  <si>
    <t>Decrum Raglan Shirt Men - Soft Sports Jersey Mens Long Sleeve T Shirts [40127214] | Blue&amp;Grey Rgln,L</t>
  </si>
  <si>
    <t>pk2ded90f2-82bd-4e1e-8692-65d597434452</t>
  </si>
  <si>
    <t>B0C1SQKV94</t>
  </si>
  <si>
    <t>X003S4HHQ1</t>
  </si>
  <si>
    <t>DE-MRglnBrgBlkLGS-XXXL</t>
  </si>
  <si>
    <t>Decrum Soft Cotton Baseball Tees - Long Sleeve Burgundy Raglan Shirt Men [40156017] | Men Burgundy&amp;Blk Rgln Men, XXXL</t>
  </si>
  <si>
    <t>pk41bd7934-9738-4097-9230-086137caf0f4</t>
  </si>
  <si>
    <t>B0CGZS9YT3</t>
  </si>
  <si>
    <t>X003ZB5SCR</t>
  </si>
  <si>
    <t>DE-MRglnMrn&amp;ChrLGS-M</t>
  </si>
  <si>
    <t>Decrum Raglan Shirt Men - Soft Mens Long Sleeve Tee Shirts [40059063] | MRN&amp;Chr Rgln,M</t>
  </si>
  <si>
    <t>pk21e03e23-e275-453e-a9a4-5ba35a2b344a</t>
  </si>
  <si>
    <t>B0C1SV637X</t>
  </si>
  <si>
    <t>X003S4TN5T</t>
  </si>
  <si>
    <t>DE-MRglnMrn&amp;ChrLGS-XL</t>
  </si>
  <si>
    <t>Decrum Raglan Shirt Men - Soft Sports Jersey Long Sleeve Shirts for Men [40059065] | MRN&amp;Chr Rgln,XL</t>
  </si>
  <si>
    <t>pkc37d3c7f-b6ee-414f-b269-50a2b9e2d69a</t>
  </si>
  <si>
    <t>B0C1SSDB65</t>
  </si>
  <si>
    <t>X003S4MTAZ</t>
  </si>
  <si>
    <t>DE-MRglnYellowLGS-L</t>
  </si>
  <si>
    <t>Decrum Yellow and Black Soft Cotton Baseball Jersey Full Sleeve Mens Raglan Shirt [40145084] | Men Yellow&amp;Blk Rgln, L</t>
  </si>
  <si>
    <t>pk6b424bd4-8006-44fb-a6d5-11216b8597a5</t>
  </si>
  <si>
    <t>B0CF1QLFMH</t>
  </si>
  <si>
    <t>X003XMHCKT</t>
  </si>
  <si>
    <t>DE-MRglnYellowLGS-XS</t>
  </si>
  <si>
    <t>Decrum Yellow Raglan Shirt Jersey Mens Raglan Tee [40145081] | Men Yellow&amp;Blk Rgln, XS</t>
  </si>
  <si>
    <t>pk03f14ad0-ed94-4b3c-bfe1-3f1bcc78f7ad</t>
  </si>
  <si>
    <t>B0CF1QBSBG</t>
  </si>
  <si>
    <t>X003XMD4NX</t>
  </si>
  <si>
    <t>DE-MRylblu&amp;whtHdedVrsty-M</t>
  </si>
  <si>
    <t>Decrum Hooded Varsity Jacket Men - High School Bomber Style Baseball Jackets for Men [40171173] | Royal Blue &amp; White, M</t>
  </si>
  <si>
    <t>pk1e097090-4a49-404d-9c5d-f8f209a4b63d</t>
  </si>
  <si>
    <t>B0CJRWHNZ1</t>
  </si>
  <si>
    <t>X003Z9QNS7</t>
  </si>
  <si>
    <t>DE-MTS-HthrPnkRnckKikme-SHS-S</t>
  </si>
  <si>
    <t>Decrum Heather Pink Cute Maternity Tops - Mom to be Shirt [40022202-BL] | KikinMe Pink, S</t>
  </si>
  <si>
    <t>pk49a7174f-d202-469c-aee0-00ad31878edb</t>
  </si>
  <si>
    <t>B0BQRCBG86</t>
  </si>
  <si>
    <t>X003KSQNBP</t>
  </si>
  <si>
    <t>DE-MTS-LmnYlwRnckCmgSn-SHS-M</t>
  </si>
  <si>
    <t>Decrum Yellow Maternity Shirts for Women - Mother to be Gifts First Time [40022373-AK] | Lemon Yellow, M</t>
  </si>
  <si>
    <t>pkab6f8451-479c-403a-aa56-2ab6af60d78d</t>
  </si>
  <si>
    <t>B0D7VKL9Y5</t>
  </si>
  <si>
    <t>X004AOCEE3</t>
  </si>
  <si>
    <t>DE-MTS-SeaGrenRnckCmgSn-SHS-L</t>
  </si>
  <si>
    <t>Decrum Green Maternity Shirt - Pregnancy Clothes for Women [40022384-AK] | Sea Green, L</t>
  </si>
  <si>
    <t>pk0c35695a-5c70-456b-a019-9c718258f31e</t>
  </si>
  <si>
    <t>B0D7VL6ZCX</t>
  </si>
  <si>
    <t>X004AOCDUX</t>
  </si>
  <si>
    <t>DE-MTipngPoloMrn-XL</t>
  </si>
  <si>
    <t>Decrum Polo Tees for Men - Short Sleeve Mens Golf Shirts [40181065] (N) | Maroon, XL</t>
  </si>
  <si>
    <t>pkc54fb89a-edf6-4e3b-ae3c-4fefcba3b932</t>
  </si>
  <si>
    <t>B0CN4Q5CDY</t>
  </si>
  <si>
    <t>X0041BLLK3</t>
  </si>
  <si>
    <t>DE-Maroon-PlnVrsty-L</t>
  </si>
  <si>
    <t>Decrum Maroon And Black Letterman Jacket -Men's Varsity Jackets [40020064] | Plain Maroon Sleeve, L</t>
  </si>
  <si>
    <t>pkb2e2aa22-849d-4d63-a82b-4ca5eaa09686</t>
  </si>
  <si>
    <t>B08VXBW4YF</t>
  </si>
  <si>
    <t>X002SPP1P5</t>
  </si>
  <si>
    <t>DE-MnsGrenReglnLGS-XXL</t>
  </si>
  <si>
    <t>Decrum Green and Black Men Lightweight Sports Baseball Shirts Long Sleeve for Men - Camisa Manga Larga Hombre [40012036] | Green&amp;Blk Rgln Men, 2XL</t>
  </si>
  <si>
    <t>pk5e1f85bc-69ea-4117-8f0d-dc32740cd656</t>
  </si>
  <si>
    <t>B08WCB12Z7</t>
  </si>
  <si>
    <t>X002SXE9D7</t>
  </si>
  <si>
    <t>DE-MnsGrenReglnLGS-XXXL</t>
  </si>
  <si>
    <t>Decrum Green and Black Men Lightweight Sports Baseball Shirts Long Sleeve for Men - Camisa Manga Larga Hombre [40012037] | Green&amp;Blk Rgln Men, XXXL</t>
  </si>
  <si>
    <t>pk23ecbc1f-9111-4213-9461-e9b4a81aa624</t>
  </si>
  <si>
    <t>B0BWF87F6R</t>
  </si>
  <si>
    <t>X003Q3WEPN</t>
  </si>
  <si>
    <t>DE-MnsMilgReglnLGS-XXXL</t>
  </si>
  <si>
    <t>Decrum Grey and Black Soft Baseball Long Sleeve Raglan Shirt Men - Camisa Manga Larga Hombre | [40012077] Milage Rgln Men, XXXL</t>
  </si>
  <si>
    <t>pkf0ab1d82-554d-4352-9d7e-6ce14380f242</t>
  </si>
  <si>
    <t>B0BWF8WLFW</t>
  </si>
  <si>
    <t>X003Q3WEIF</t>
  </si>
  <si>
    <t>DE-MnsTwStrpdLGSRngrBlkTeeNW-M</t>
  </si>
  <si>
    <t>Decrum Black Mens Long Sleeve Shirts - Ringer Tees [40044013] | 2 Stripes, M</t>
  </si>
  <si>
    <t>pkb92553c7-be92-4302-b105-d7a7e4ab1973</t>
  </si>
  <si>
    <t>B0CB6KWYTF</t>
  </si>
  <si>
    <t>X003VS6HJ7</t>
  </si>
  <si>
    <t>DE-MnsTwStrpdLGSRngrChrclTeeNW-2XL</t>
  </si>
  <si>
    <t>Decrum Grey Long Sleeve Shirts - Ringer Tees Men [40044056] | 2 Stripes, 2XL</t>
  </si>
  <si>
    <t>pk72b45fc5-1921-49ab-8d34-6b8898e073a1</t>
  </si>
  <si>
    <t>B0CB6LV2BH</t>
  </si>
  <si>
    <t>X003VS4L8V</t>
  </si>
  <si>
    <t>DE-MnsTwStrpdPanlMaronSHS-L</t>
  </si>
  <si>
    <t>Decrum Nice Shirts for Men - Playeras para Hombres Originales [40045064] | 2 Stripes, L</t>
  </si>
  <si>
    <t>pk4084afec-c21a-4802-a2b2-d9bdc5b70973</t>
  </si>
  <si>
    <t>B09RPQLRHZ</t>
  </si>
  <si>
    <t>X00356NXL5</t>
  </si>
  <si>
    <t>DE-NEWREDCOMNGSOONW-XL</t>
  </si>
  <si>
    <t>Momma Womens Pregnant Announcement Shirt - Wife Funny Maternity Shirts for Women [40022025-AK] | Red, XL</t>
  </si>
  <si>
    <t>pk45da8b30-0ba0-489c-8c10-b6eeffe3486f</t>
  </si>
  <si>
    <t>B087MCRYWT</t>
  </si>
  <si>
    <t>X002IG33FT</t>
  </si>
  <si>
    <t>DE-NewLGSMred-Shirt-XL</t>
  </si>
  <si>
    <t>Red Long Sleeve Shirt Men - Full Sleeve T Shirts Men [40001025] | LGS Vneck Plain, XL</t>
  </si>
  <si>
    <t>pk6c179d82-3d76-405c-881e-ce636a5d38bc</t>
  </si>
  <si>
    <t>B08NP8QSJD</t>
  </si>
  <si>
    <t>X002PU26ER</t>
  </si>
  <si>
    <t>DE-REDHRTNDFOOTW-L</t>
  </si>
  <si>
    <t>Red Maternity T Shirt - Pregnant Shirts for Women Side Ruched Tee Shirt [40022024-AM] | Heart and Foot, L</t>
  </si>
  <si>
    <t>pkc6f667e8-cf5d-4b1a-886e-7c932f440bc1</t>
  </si>
  <si>
    <t>B07YSLG7JM</t>
  </si>
  <si>
    <t>X002C4FD2D</t>
  </si>
  <si>
    <t>DE-REDURKIKMEW-XXL</t>
  </si>
  <si>
    <t>Decrum Activewear Red Pregnancy Announcement Shirt - Funny Maternity Shirts for Women [40022026-BL] | Kicking Me, XXL</t>
  </si>
  <si>
    <t>pk527c274a-3bf0-4414-955f-0bbb99df2d0e</t>
  </si>
  <si>
    <t>B07YSN3N8R</t>
  </si>
  <si>
    <t>X002C4FZLR</t>
  </si>
  <si>
    <t>DE-RedStrpdCrwNckSHS-XL</t>
  </si>
  <si>
    <t>Mens Red T-Shirt Striped Crew Neck - Short Sleeve Summer Shirts for Men [40014025] | Red, XL</t>
  </si>
  <si>
    <t>pk31aa622a-9268-4d4c-9484-e3bf6b107822</t>
  </si>
  <si>
    <t>B094CQG911</t>
  </si>
  <si>
    <t>X002W6JWG9</t>
  </si>
  <si>
    <t>DE-RylBl&amp;YLW-PlnVrsty-M</t>
  </si>
  <si>
    <t>Decrum Royal Blue And Yellow Varsity Jacket Men - Baseball Jacket [40040083] | Plain Yellow Sleeve, M</t>
  </si>
  <si>
    <t>pkf9c37840-f1ea-4f2e-91f8-842d4b5cfff5</t>
  </si>
  <si>
    <t>B08VW2V4RR</t>
  </si>
  <si>
    <t>X002SPWMIJ</t>
  </si>
  <si>
    <t>DE-W-VARSITY-BLWH-M</t>
  </si>
  <si>
    <t>Decrum High School Crop Letterman Jacket Women - Cropped Women's Bomber Jackets Fall | [40161173] Black And White CRP, M</t>
  </si>
  <si>
    <t>pk1a361cd8-df46-4ee1-beba-27c471ec86a2</t>
  </si>
  <si>
    <t>B0CHYM7JBD</t>
  </si>
  <si>
    <t>X003Z9FOBJ</t>
  </si>
  <si>
    <t>DE-W-VARSITY-BLWH-XS</t>
  </si>
  <si>
    <t>Decrum College Cropped Bomber Jackets for Women 2023 - Casual Women's Letterman Jacket | [40161171] Black And White CRP, XS</t>
  </si>
  <si>
    <t>pk8c66fe30-e10d-4fc7-afea-9f864e875232</t>
  </si>
  <si>
    <t>B0CHYLDDQR</t>
  </si>
  <si>
    <t>X003Z9FQKN</t>
  </si>
  <si>
    <t>DE-W-VARSITY-MAWH-XL</t>
  </si>
  <si>
    <t>Decrum University Women Varsity Bomber Jackets – Soft Shell High School Letterman Jacket | [40160175] Maroon And White CRP, XL</t>
  </si>
  <si>
    <t>pk08d50536-d1c0-4d89-b176-eda06cae7f31</t>
  </si>
  <si>
    <t>B0CHYMDM31</t>
  </si>
  <si>
    <t>X003Z9K89R</t>
  </si>
  <si>
    <t>DE-W-VARSITY-PnkWH-M</t>
  </si>
  <si>
    <t>Decrum High School Crop Letterman Jacket Women - Cropped Women's Bomber Jackets Fall | [40186173] Pink And White CRP, M</t>
  </si>
  <si>
    <t>pkdbd65b7f-bf1b-42da-9123-af98e85f428d</t>
  </si>
  <si>
    <t>B0CQRN7FHN</t>
  </si>
  <si>
    <t>X0042UL9MN</t>
  </si>
  <si>
    <t>DE-W-VARSITY-RDWH-3XL</t>
  </si>
  <si>
    <t>Decrum Bomber Jackets For Women – Team School Women's Letterman Jacket | [40158177] Red And White CRP, 3XL</t>
  </si>
  <si>
    <t>pk6799fbb0-af08-47c9-9638-937ee198a9b1</t>
  </si>
  <si>
    <t>B0CHYMX7GW</t>
  </si>
  <si>
    <t>X003Z9K851</t>
  </si>
  <si>
    <t>DE-W-VARSITY-RDWH-M</t>
  </si>
  <si>
    <t>Decrum High School Crop Letterman Jacket Women - Cropped Women's Bomber Jackets Fall | [40158173] Red And White CRP, M</t>
  </si>
  <si>
    <t>pk21e9559f-ee08-452c-9a9c-b05808b2fd02</t>
  </si>
  <si>
    <t>B0CHYLB24Z</t>
  </si>
  <si>
    <t>X003Z9K8AV</t>
  </si>
  <si>
    <t>DE-W-VARSITY-RDWH-S</t>
  </si>
  <si>
    <t>Decrum Lightweight Baseball Bomber Jacket Women Fashion – High School Women's Cropped Jackets | [40158172] Red And White CRP, S</t>
  </si>
  <si>
    <t>pk117ae26c-4cd4-4022-9059-716d7d7e880b</t>
  </si>
  <si>
    <t>B0CHYNMWJX</t>
  </si>
  <si>
    <t>X003Z9FL5X</t>
  </si>
  <si>
    <t>DE-W2WhtHrtLoveRed-XL</t>
  </si>
  <si>
    <t>Red Valentines Day T Shirts - Gift Ideas for Wife [40021025-EC] | Red 2 Heart, XL</t>
  </si>
  <si>
    <t>pkddc29b40-2cd7-4a22-bc34-f27c51387251</t>
  </si>
  <si>
    <t>B0CN6FJDMT</t>
  </si>
  <si>
    <t>X0041D79WZ</t>
  </si>
  <si>
    <t>DE-WBAHLOVE-S</t>
  </si>
  <si>
    <t>Black Valentines Day T Shirt - Love Shirts for Women Gifts for Christmas [40021012-AD] | Arrow Love, S</t>
  </si>
  <si>
    <t>pkc29a1a8d-79e6-4250-af6e-403af15915e1</t>
  </si>
  <si>
    <t>B082NZMPHT</t>
  </si>
  <si>
    <t>X002F0N3U3</t>
  </si>
  <si>
    <t>DE-WBLk&amp;YLWHddVar-L</t>
  </si>
  <si>
    <t>Decrum Womens Bomber Jacket - Light Weight Jackets Womens [40115084] (N) | Black &amp; Yellow, L</t>
  </si>
  <si>
    <t>pkf2f407c2-8c39-4f0d-87bd-9f02e8fee27e</t>
  </si>
  <si>
    <t>B0BXXTC1SK</t>
  </si>
  <si>
    <t>X003QSGT2H</t>
  </si>
  <si>
    <t>DE-WBlck&amp;RedPlnVrsty-L</t>
  </si>
  <si>
    <t>Decrum Black And Red Varsity Letterman Jacket Woman | [40054024] Plain Red Sleeve, L</t>
  </si>
  <si>
    <t>pkf8e8344d-ca31-4502-b52a-f450d641379b</t>
  </si>
  <si>
    <t>B09YM8RV3M</t>
  </si>
  <si>
    <t>X003AJ9NKH</t>
  </si>
  <si>
    <t>DE-WBlck&amp;WhtePlnVrsty-3XL</t>
  </si>
  <si>
    <t>Decrum Black And White High School Womens Letterman Jacket | [40054177] Plain White Sleeve, 3XL</t>
  </si>
  <si>
    <t>pk33351b8b-5c2b-4b47-b52e-ce2d14ea1406</t>
  </si>
  <si>
    <t>B0BWFC53CK</t>
  </si>
  <si>
    <t>X003Q3ZFVX</t>
  </si>
  <si>
    <t>DE-WBlck&amp;WhtePlnVrsty-L</t>
  </si>
  <si>
    <t>Decrum Womans Black And White Varsity Jackets - Letterman Jacket Woman | [40054174] Plain White Sleeve, L</t>
  </si>
  <si>
    <t>pk5ccd8bad-2d1f-43cf-ab12-9ce83a7953e2</t>
  </si>
  <si>
    <t>B09YM8ZSDY</t>
  </si>
  <si>
    <t>X003AYI3DF</t>
  </si>
  <si>
    <t>DE-WBlck&amp;WhtePlnVrsty-M</t>
  </si>
  <si>
    <t>Decrum Black And White Varsity Jacket Women - Plain Letterman Jacket | [40054173] Plain White Sleeve, M</t>
  </si>
  <si>
    <t>pk2f9a3901-96af-4ab1-8dac-f8b08a3dd3f4</t>
  </si>
  <si>
    <t>B09YM78BWZ</t>
  </si>
  <si>
    <t>X003AYJHLH</t>
  </si>
  <si>
    <t>DE-WBlck&amp;WhtePlnVrsty-S</t>
  </si>
  <si>
    <t>Decrum Black And White Women Letterman Jacket | [40054172] Plain White Sleeve, S</t>
  </si>
  <si>
    <t>pk5c0fa3b8-4723-42f6-9e9b-76ea3b74b8eb</t>
  </si>
  <si>
    <t>B09YM6V556</t>
  </si>
  <si>
    <t>X003AYJJ8X</t>
  </si>
  <si>
    <t>DE-WBlkRglnQtrSlveBrbPnkBseNEW-L</t>
  </si>
  <si>
    <t>Decrum Black and Pink Soft Poly Cotton Baseball Jersey 3/4 Sleeve Raglan Shirt Womens | [40148014] BrbPink&amp;Black Rgln,L</t>
  </si>
  <si>
    <t>pk3c6edd7b-ab86-4348-958f-d8b361a7b889</t>
  </si>
  <si>
    <t>B0D1Y1KP9R</t>
  </si>
  <si>
    <t>X0047HWFBZ</t>
  </si>
  <si>
    <t>DE-WDtalingVrstyMrn-S</t>
  </si>
  <si>
    <t>Decrum Maroon Women Letterman Jacket | [40177062] Detalng Maroon, S</t>
  </si>
  <si>
    <t>pk5133d793-cd9f-4c49-84b0-9a1bd7fd413e</t>
  </si>
  <si>
    <t>B0CMD8VGNP</t>
  </si>
  <si>
    <t>X0040YQXDL</t>
  </si>
  <si>
    <t>DE-WMrnRglnVNckQtrSlv-XXL</t>
  </si>
  <si>
    <t>Decrum Maroon and Black Raglan Sleeve Tops for Women - 3/4 Sleeve Shirts for Women | [40122016] MRN&amp;Blk Rgln,XXL</t>
  </si>
  <si>
    <t>pk366dc2a2-92e6-4c2d-b8e9-43f9ade06211</t>
  </si>
  <si>
    <t>B0BYK2D351</t>
  </si>
  <si>
    <t>X003R1NP8T</t>
  </si>
  <si>
    <t>DE-WMtrntyBabyEatHthrPnk-XXL</t>
  </si>
  <si>
    <t>Decrum Heather Pink Baby Made Me Eat It Maternity - Clothes for Pregnant Women [40022206-AE] | Heather Pink, XXL</t>
  </si>
  <si>
    <t>pk66f72b06-853e-4513-8e4e-d2c3904a1e4f</t>
  </si>
  <si>
    <t>B0D7VLB9ZQ</t>
  </si>
  <si>
    <t>X004AO4R75</t>
  </si>
  <si>
    <t>DE-WMtrntyBabyEatSeaGren-XL</t>
  </si>
  <si>
    <t>Decrum Sea Green Pregnancy Announcement Shirts - Cute Maternity Tops [40022385-AE] | Sea Green, XL</t>
  </si>
  <si>
    <t>pk4f5a46b6-3cad-4b13-b281-408240625e0f</t>
  </si>
  <si>
    <t>B0D7VMCGQS</t>
  </si>
  <si>
    <t>X004AOCD53</t>
  </si>
  <si>
    <t>DE-WMtrntyBabyEatSeaGren-XXL</t>
  </si>
  <si>
    <t>Decrum Sea Green Baby Made Me Eat It Maternity Tshirt - Clothes for Pregnant Women [40022386-AE] | Sea Green, XXL</t>
  </si>
  <si>
    <t>pkc02e64b9-de97-48e2-b0e4-80381781d602</t>
  </si>
  <si>
    <t>B0D7VMF1PP</t>
  </si>
  <si>
    <t>X004AO929N</t>
  </si>
  <si>
    <t>DE-WMtrntyFirstMommySeaGren-M</t>
  </si>
  <si>
    <t>Decrum Funny Maternity Tops for Women Humor - Pregnancy Announcement Shirts for Women's [40022383-AL] | Sea Green, M</t>
  </si>
  <si>
    <t>pkbde6a50b-71cb-4703-940c-bc2a4e24ff7e</t>
  </si>
  <si>
    <t>B0D7VM2FR9</t>
  </si>
  <si>
    <t>X004ANXK15</t>
  </si>
  <si>
    <t>DE-WMtrntyPeekingFaceSeaGren-L</t>
  </si>
  <si>
    <t>Decrum Maternity T Shirts - Pregancy Tops for Women [40022384-AF] | Sea Green, L</t>
  </si>
  <si>
    <t>pk0ac97ea4-c909-4639-85e4-24bbaca1bcfb</t>
  </si>
  <si>
    <t>B0D7VKY9SJ</t>
  </si>
  <si>
    <t>X004AO4SR9</t>
  </si>
  <si>
    <t>DE-WPNk&amp;WHtVar-XS</t>
  </si>
  <si>
    <t>Decrum Letterman Jacket - Pink Varsity Jacket For Woman [40118171] | White, XS</t>
  </si>
  <si>
    <t>pk0c8a775c-7bda-456c-bf96-4337f44f3b9c</t>
  </si>
  <si>
    <t>B0BXXT8WG8</t>
  </si>
  <si>
    <t>X003QSGT1N</t>
  </si>
  <si>
    <t>DE-WRWHLOVE-XXL</t>
  </si>
  <si>
    <t>Red Valentines Day Tshirts Womens - Cute Valentines Outfits for Women [40021026-BA] | White Love, XXL</t>
  </si>
  <si>
    <t>pk60957e62-6811-442a-845c-2f14c5da6a95</t>
  </si>
  <si>
    <t>B082NYPJ7P</t>
  </si>
  <si>
    <t>X002F08O93</t>
  </si>
  <si>
    <t>DE-WRWHLOVENw-XL</t>
  </si>
  <si>
    <t>Red Heart Shirt's Womens - Gift Idea's for Wife Christmas Womens Top [40021025-BA] | White Love, XL</t>
  </si>
  <si>
    <t>pk3ba17eb2-4a83-44ae-bcec-8f018062d35c</t>
  </si>
  <si>
    <t>B09Q33PGFG</t>
  </si>
  <si>
    <t>X0034F3VYV</t>
  </si>
  <si>
    <t>DE-WRedLoveWht-M</t>
  </si>
  <si>
    <t>White Women Valentines Shirts - Gifts for Wife from Husband [40021173-EB] | Red Love, M</t>
  </si>
  <si>
    <t>pk550b926b-7a2a-4fc6-bc81-3ffbc31fed40</t>
  </si>
  <si>
    <t>B0CN6GNHXH</t>
  </si>
  <si>
    <t>X0041D6G8X</t>
  </si>
  <si>
    <t>DE-WRedLoveWht-XL</t>
  </si>
  <si>
    <t>Valentines Outfits for Women - Gift Ideas for Wife Christmas Womens Top [40021175-EB] | Red Love, XL</t>
  </si>
  <si>
    <t>pk7750294f-7647-4bdd-bf70-686259f2202f</t>
  </si>
  <si>
    <t>B0CN6H2Z9M</t>
  </si>
  <si>
    <t>X0041D6FO3</t>
  </si>
  <si>
    <t>DE-WRedRibPolo-L</t>
  </si>
  <si>
    <t>Decrum Red Button Down Shirt Women Collared Golf Shirt Women - Red Polo Shirt Woman [40109024] (N) | Red, L</t>
  </si>
  <si>
    <t>pk2617c524-b33d-4abe-ab16-b8e2873d1f8e</t>
  </si>
  <si>
    <t>B0BVWBT9BQ</t>
  </si>
  <si>
    <t>X003PVPLOR</t>
  </si>
  <si>
    <t>DE-WRglnHenly-ChrclBlk-M</t>
  </si>
  <si>
    <t>Decrum Henley Tops for Women - Womens Baseball Shirt | [40166013] CHRCL Blck, M</t>
  </si>
  <si>
    <t>pkbe0f6743-ed5f-41e2-8590-026de2e83078</t>
  </si>
  <si>
    <t>B0CJC1RCKY</t>
  </si>
  <si>
    <t>X003ZBGP29</t>
  </si>
  <si>
    <t>DE-WRglnPnl2StrpQtrDBluWht-M</t>
  </si>
  <si>
    <t>Decrum V Neck T Shirts for Women Tunic - Striped Womens Baseball Shirts | [40152173] Blue White Panel Rgln,M</t>
  </si>
  <si>
    <t>pk7b68fbc8-2d89-476a-8c02-b6998161b5a2</t>
  </si>
  <si>
    <t>B0CGXFBKZ5</t>
  </si>
  <si>
    <t>X003Y66ZIT</t>
  </si>
  <si>
    <t>DE-WRibPoloLGSNvy-L</t>
  </si>
  <si>
    <t>Pique Knit Polo Shirts for Women - Womens Golf Shirt | [40193094] Navy, L</t>
  </si>
  <si>
    <t>pk998d5c0c-6519-4dec-a715-f78492cd7a4a</t>
  </si>
  <si>
    <t>B0CW6755WC</t>
  </si>
  <si>
    <t>X004553X6P</t>
  </si>
  <si>
    <t>DE-WRylBlu&amp;WhtePlnVrsty-M</t>
  </si>
  <si>
    <t>Decrum White And Blue varsity jacket Womens - Plain Letterman Jacket Womens | [40056173] Plain White Sleeve, M</t>
  </si>
  <si>
    <t>pk25be1113-8f01-4bb9-94cc-4cfcd592a4f0</t>
  </si>
  <si>
    <t>B09YM5RK62</t>
  </si>
  <si>
    <t>X003AYEPOV</t>
  </si>
  <si>
    <t>DE-WRylBlu&amp;YelwPlnVrsty-M</t>
  </si>
  <si>
    <t>Decrum Royal Blue And Yellow Varsity Jacket Women - Plain Letterman Jacket | [40056083] Plain Yellow Sleeve, M</t>
  </si>
  <si>
    <t>pk48b2c29f-10c4-4fab-8315-bb88c74a5f50</t>
  </si>
  <si>
    <t>B09YM5HMDY</t>
  </si>
  <si>
    <t>X003AJA8B5</t>
  </si>
  <si>
    <t>DE-WSolidColrVrstyBlk-2XL</t>
  </si>
  <si>
    <t>Decrum Black Varsity jacket For Woman | [40176016] Solid Black, 2XL</t>
  </si>
  <si>
    <t>pk18190d6f-db90-471f-a5fd-28e1e185969f</t>
  </si>
  <si>
    <t>B0CMD9N84D</t>
  </si>
  <si>
    <t>X0040YY8W9</t>
  </si>
  <si>
    <t>DE-WSolidColrVrstyBlk-L</t>
  </si>
  <si>
    <t>Decrum Black Varsity jacket For Woman | [40176014] Solid Black, L</t>
  </si>
  <si>
    <t>pk60f4fa77-9b44-48e2-8494-0281ae105060</t>
  </si>
  <si>
    <t>B0CMD71FM6</t>
  </si>
  <si>
    <t>X0040YOL3Z</t>
  </si>
  <si>
    <t>DE-Wmn5BtnHnlyBlk-M</t>
  </si>
  <si>
    <t>Decrum Black Long Sleeve Shirt Women - Henley Tops for Women (N) | [40049013] 5 Button Henley, M</t>
  </si>
  <si>
    <t>pk7e3005e5-e0df-4fc6-93a4-17400bfd1bbd</t>
  </si>
  <si>
    <t>B09VTDWCPN</t>
  </si>
  <si>
    <t>X0036YD9GF</t>
  </si>
  <si>
    <t>DE-Wmn5BtnHnlyBlk-XL</t>
  </si>
  <si>
    <t>Decrum Womens Henley Long Sleeve Shirts for Women (N) | [40049015] 5 Button Henley, XL</t>
  </si>
  <si>
    <t>pkc5b9410d-da48-4fda-ac14-9c56a26bf6ea</t>
  </si>
  <si>
    <t>B09VTGHGNP</t>
  </si>
  <si>
    <t>X0036YD92T</t>
  </si>
  <si>
    <t>DE-Wmn5BtnHnlyMronNw-S</t>
  </si>
  <si>
    <t>Decrum Maroon Long Sleeve Henley Shirts for Women - Fashion Womens Full Sleeve Shirts (N) | [40049062] 5 Button Henley, S</t>
  </si>
  <si>
    <t>pk35c6044b-9bd1-4d5e-8702-9c2a7cab4f20</t>
  </si>
  <si>
    <t>B0DLRZGN2D</t>
  </si>
  <si>
    <t>X004GBLDJH</t>
  </si>
  <si>
    <t>DE-WmnVNckQtrSlvChrclNEW-L</t>
  </si>
  <si>
    <t>Three Quarter Length Sleeve Tops for Women - Grey Tshirts Shirts for Women (N) | [40051054] Charcoal Plain V-Neck, L</t>
  </si>
  <si>
    <t>pk8a0831ec-4d18-4ca0-bb69-ef7afc5d4c00</t>
  </si>
  <si>
    <t>B0CTCPLWL1</t>
  </si>
  <si>
    <t>X004460FH5</t>
  </si>
  <si>
    <t>DE-WmnVNckQtrSlvMaronNEW2-M</t>
  </si>
  <si>
    <t>Decrum 3 Quarter Sleeve Shirts Women Maroon V Neck T Shirt for Women (N) | [40051063] Maroon Plain V-Neck, M</t>
  </si>
  <si>
    <t>pke5ca7168-240d-4781-896c-4948e244aab0</t>
  </si>
  <si>
    <t>B0CH8DBGFJ</t>
  </si>
  <si>
    <t>X003YILLQ3</t>
  </si>
  <si>
    <t>DE-Wmns2BndTunicChrcl-L</t>
  </si>
  <si>
    <t>Decrum Womens Tunic Tops - 3/4 Sleeve T Shirts for Women (N) | [40047054] 2 Band Tunic Charcoal, L</t>
  </si>
  <si>
    <t>pk6aeff72c-01ee-49c0-a52f-13ddd404e731</t>
  </si>
  <si>
    <t>B09X5BM4MJ</t>
  </si>
  <si>
    <t>X0037LJ1G9</t>
  </si>
  <si>
    <t>DE-Wmns2BndTunicRed-L</t>
  </si>
  <si>
    <t>Decrum Womens Tunic Tops - 3/4 Sleeve T Shirts for Women (N) | [40047024] 2 Band Tunic Red, L</t>
  </si>
  <si>
    <t>pkce11101a-4c30-4f88-9781-9edacc118d42</t>
  </si>
  <si>
    <t>B09T6P2ZRW</t>
  </si>
  <si>
    <t>X00364B4CB</t>
  </si>
  <si>
    <t>DE-Wmns2BndTunicRed-M</t>
  </si>
  <si>
    <t>Decrum V Neck T Shirts For Women - Trendy 3/4 Length Sleeve Womens Tops (N) | [40047023] 2 Band Tunic Red, M</t>
  </si>
  <si>
    <t>pk5542645e-4d48-4f10-84a0-e34df57eb9e0</t>
  </si>
  <si>
    <t>B09T6KY76L</t>
  </si>
  <si>
    <t>X00364Z6T3</t>
  </si>
  <si>
    <t>DE-WmnsYellowRglnQtrSlv-M</t>
  </si>
  <si>
    <t>Decrum Black &amp; Yellow Womens 3/4 Sleeve Tops - 3/4 Sleeve Raglan Shirt Women [40144083] | Yellow&amp;Blk Rgln Womn, M</t>
  </si>
  <si>
    <t>pk603db879-9072-4c6e-970a-d0859e330d39</t>
  </si>
  <si>
    <t>B0CF1SVDWQ</t>
  </si>
  <si>
    <t>X003XM9031</t>
  </si>
  <si>
    <t>DE-Women-Bae-L</t>
  </si>
  <si>
    <t>Decrum Best Aunt Ever Gifts - New Year Gifts for Aunt Auntie Shirts Women | [40021014-AG] BAE, L</t>
  </si>
  <si>
    <t>pkcccf4ff5-ec06-42bf-a2e0-b2f84038f0f5</t>
  </si>
  <si>
    <t>B07MFYRGGS</t>
  </si>
  <si>
    <t>X0020KXXYT</t>
  </si>
  <si>
    <t>DE-Yelow-Plain-VrstyNEW-L</t>
  </si>
  <si>
    <t>Decrum Yellow and Black Baseball Varsity Jacket Men [40020084-CZ] | Plain Yellow Sleve, L</t>
  </si>
  <si>
    <t>pkfcb23c9c-9ad2-4d83-bdf2-3f998120bbea</t>
  </si>
  <si>
    <t>B0CH8KS3T4</t>
  </si>
  <si>
    <t>X003Z46P0N</t>
  </si>
  <si>
    <t>Gry-Plain-Varsity-XL</t>
  </si>
  <si>
    <t>Decrum Black and Grey Mens Varsity Jacket - Baseball Letterman Jackets for Men [40020045] | Plain Grey Sleve, XL</t>
  </si>
  <si>
    <t>pk9aa974fc-65f1-4db5-8c64-63940c940daa</t>
  </si>
  <si>
    <t>B07KV1VX5Q</t>
  </si>
  <si>
    <t>X002ARM63B</t>
  </si>
  <si>
    <t>NEW96534884-2XL</t>
  </si>
  <si>
    <t>Decrum Sarcastic Tshirts for Women Small Gifts for Brother - I m Moms Favorite Shirt [40021016-AO] | Mom Favrite, XXL</t>
  </si>
  <si>
    <t>pk96668dc6-78e6-4127-b853-e561291217d4</t>
  </si>
  <si>
    <t>B087TB7L7W</t>
  </si>
  <si>
    <t>X002IJQ9QL</t>
  </si>
  <si>
    <t>NEWDEWSHIRT02-M</t>
  </si>
  <si>
    <t>Unicorn T Shirts Women Funny Graphic Tee - Women's Graphic Tees [40021013-AV] | Black, M</t>
  </si>
  <si>
    <t>pk2e2cecc5-cb05-45a0-81d5-71479160bd7c</t>
  </si>
  <si>
    <t>B087ZLBCDT</t>
  </si>
  <si>
    <t>X002IMU2RF</t>
  </si>
  <si>
    <t>Y-NEW-Plain-Varsity-XL</t>
  </si>
  <si>
    <t>Decrum Black and Yellow Varsity Jackets - Baseball Jacket men - Varsity Letterman Jacket Men [40020085] | Plain Yellow Sleve, XL</t>
  </si>
  <si>
    <t>pk91967a3c-ebd1-4ef0-a74a-38ab1b92db80</t>
  </si>
  <si>
    <t>B08CDN258S</t>
  </si>
  <si>
    <t>X002LWXLYD</t>
  </si>
  <si>
    <t>Y-Plain-Varsity-L</t>
  </si>
  <si>
    <t>Decrum Mens Yellow and Black Varsity Letterman Jacket for Adult - Varsity Jacket Men [40020084] | Plain Yellow Sleve, L</t>
  </si>
  <si>
    <t>pk8578773f-5212-4820-b05c-cc09df228d73</t>
  </si>
  <si>
    <t>B07KTYPHG2</t>
  </si>
  <si>
    <t>X0029EQA6J</t>
  </si>
  <si>
    <t>Name of box</t>
  </si>
  <si>
    <t>Box weight (lb):</t>
  </si>
  <si>
    <t>Box width (inch):</t>
  </si>
  <si>
    <t>Box length (inch):</t>
  </si>
  <si>
    <t>Box height (inch):</t>
  </si>
  <si>
    <t>How to upload box content information using an Excel file</t>
  </si>
  <si>
    <t>Step 1 – Review total box count</t>
  </si>
  <si>
    <t xml:space="preserve">The Total box count field in the Excel file is automatically populated with the number you entered in Send to Amazon for the respective pack group. This number is only an estimate, and you can modify it by up to 10 boxes at any time before you upload this file. 
Each box in the shipment is identified with a number (box 1, box 2, etc.) and appears in a column in the workflow. If you update the total box count, the number of columns will update automatically. </t>
  </si>
  <si>
    <t>Step 2 – Provide box content information</t>
  </si>
  <si>
    <t>Each SKU in the pack group will appear in a row in the workflow. For each box, enter the number of units of each SKU that will be packed in that box. The "Boxed quantity" field shows the current number of units that you have entered. It will remain red until the units that you have entered match the expected unit quantity of this shipment.</t>
  </si>
  <si>
    <t>Step 3 – Provide box weights and dimensions</t>
  </si>
  <si>
    <t>For each box in the pack group, enter the weight and dimensions</t>
  </si>
  <si>
    <t>Step 4 – Save and upload</t>
  </si>
  <si>
    <t>Once you have filled out the Excel spreadsheet, you can upload it to Seller Central as an .xlsx file</t>
  </si>
  <si>
    <t>Locale</t>
  </si>
  <si>
    <t>en_US</t>
  </si>
  <si>
    <t>Weight unit</t>
  </si>
  <si>
    <t>lb</t>
  </si>
  <si>
    <t>Length unit</t>
  </si>
  <si>
    <t>in</t>
  </si>
  <si>
    <t>Version</t>
  </si>
  <si>
    <t>1.0</t>
  </si>
  <si>
    <t>Number of packing sheets</t>
  </si>
</sst>
</file>

<file path=xl/styles.xml><?xml version="1.0" encoding="utf-8"?>
<styleSheet xmlns="http://schemas.openxmlformats.org/spreadsheetml/2006/main">
  <numFmts count="0"/>
  <fonts count="127">
    <font>
      <sz val="11.0"/>
      <color indexed="8"/>
      <name val="Calibri"/>
      <family val="2"/>
      <scheme val="minor"/>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24.0"/>
    </font>
    <font>
      <name val="Calibri"/>
      <sz val="24.0"/>
    </font>
    <font>
      <name val="Calibri"/>
      <sz val="24.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b val="true"/>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20.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b val="true"/>
    </font>
    <font>
      <name val="Calibri"/>
      <sz val="13.0"/>
    </font>
  </fonts>
  <fills count="6">
    <fill>
      <patternFill patternType="none"/>
    </fill>
    <fill>
      <patternFill patternType="darkGray"/>
    </fill>
    <fill>
      <patternFill patternType="solid"/>
    </fill>
    <fill>
      <patternFill patternType="solid">
        <fgColor indexed="13"/>
      </patternFill>
    </fill>
    <fill>
      <patternFill patternType="solid">
        <fgColor indexed="23"/>
      </patternFill>
    </fill>
    <fill>
      <patternFill patternType="solid">
        <fgColor indexed="22"/>
      </patternFill>
    </fill>
  </fills>
  <borders count="21">
    <border>
      <left/>
      <right/>
      <top/>
      <bottom/>
      <diagonal/>
    </border>
    <border>
      <top style="thin"/>
    </border>
    <border>
      <top style="thin">
        <color indexed="63"/>
      </top>
    </border>
    <border>
      <left style="double"/>
      <top style="thin">
        <color indexed="63"/>
      </top>
    </border>
    <border>
      <left style="double">
        <color indexed="63"/>
      </left>
      <top style="thin">
        <color indexed="63"/>
      </top>
    </border>
    <border>
      <left style="double">
        <color indexed="63"/>
      </left>
      <top style="thin">
        <color indexed="63"/>
      </top>
      <bottom style="thin"/>
    </border>
    <border>
      <left style="double">
        <color indexed="63"/>
      </left>
      <top style="thin">
        <color indexed="63"/>
      </top>
      <bottom style="thin">
        <color indexed="63"/>
      </bottom>
    </border>
    <border>
      <left style="double">
        <color indexed="63"/>
      </left>
      <right style="double"/>
      <top style="thin">
        <color indexed="63"/>
      </top>
      <bottom style="thin">
        <color indexed="63"/>
      </bottom>
    </border>
    <border>
      <left style="double">
        <color indexed="63"/>
      </left>
      <right style="double">
        <color indexed="63"/>
      </right>
      <top style="thin">
        <color indexed="63"/>
      </top>
      <bottom style="thin">
        <color indexed="63"/>
      </bottom>
    </border>
    <border>
      <top style="double"/>
    </border>
    <border>
      <top style="double">
        <color indexed="63"/>
      </top>
    </border>
    <border>
      <left style="double"/>
      <top style="double">
        <color indexed="63"/>
      </top>
    </border>
    <border>
      <left style="double">
        <color indexed="63"/>
      </left>
      <top style="double">
        <color indexed="63"/>
      </top>
    </border>
    <border>
      <left style="double">
        <color indexed="63"/>
      </left>
      <top style="double">
        <color indexed="63"/>
      </top>
      <bottom style="thin"/>
    </border>
    <border>
      <left style="double">
        <color indexed="63"/>
      </left>
      <top style="double">
        <color indexed="63"/>
      </top>
      <bottom style="thin">
        <color indexed="63"/>
      </bottom>
    </border>
    <border>
      <left style="double">
        <color indexed="63"/>
      </left>
      <right style="double"/>
      <top style="double">
        <color indexed="63"/>
      </top>
      <bottom style="thin">
        <color indexed="63"/>
      </bottom>
    </border>
    <border>
      <left style="double">
        <color indexed="63"/>
      </left>
      <right style="double">
        <color indexed="63"/>
      </right>
      <top style="double">
        <color indexed="63"/>
      </top>
      <bottom style="thin">
        <color indexed="63"/>
      </bottom>
    </border>
    <border>
      <left style="double">
        <color indexed="63"/>
      </left>
      <top style="thin">
        <color indexed="63"/>
      </top>
      <bottom style="double"/>
    </border>
    <border>
      <left style="double">
        <color indexed="63"/>
      </left>
      <top style="thin">
        <color indexed="63"/>
      </top>
      <bottom style="double">
        <color indexed="63"/>
      </bottom>
    </border>
    <border>
      <left style="double">
        <color indexed="63"/>
      </left>
      <right style="double"/>
      <top style="thin">
        <color indexed="63"/>
      </top>
      <bottom style="double">
        <color indexed="63"/>
      </bottom>
    </border>
    <border>
      <left style="double">
        <color indexed="63"/>
      </left>
      <right style="double">
        <color indexed="63"/>
      </right>
      <top style="thin">
        <color indexed="63"/>
      </top>
      <bottom style="double">
        <color indexed="63"/>
      </bottom>
    </border>
  </borders>
  <cellStyleXfs count="1">
    <xf numFmtId="0" fontId="0" fillId="0" borderId="0"/>
  </cellStyleXfs>
  <cellXfs count="140">
    <xf numFmtId="0" fontId="0" fillId="0" borderId="0" xfId="0"/>
    <xf numFmtId="0" fontId="1" fillId="0" borderId="0" xfId="0" applyFont="true"/>
    <xf numFmtId="0" fontId="2" fillId="0" borderId="0" xfId="0" applyFont="true"/>
    <xf numFmtId="0" fontId="3" fillId="0" borderId="0" xfId="0" applyFont="true"/>
    <xf numFmtId="0" fontId="4" fillId="0" borderId="0" xfId="0" applyFont="true"/>
    <xf numFmtId="0" fontId="5" fillId="0" borderId="0" xfId="0" applyFont="true"/>
    <xf numFmtId="0" fontId="6" fillId="0" borderId="0" xfId="0" applyFont="true"/>
    <xf numFmtId="0" fontId="7" fillId="0" borderId="0" xfId="0" applyFont="true"/>
    <xf numFmtId="0" fontId="8" fillId="0" borderId="0" xfId="0" applyFont="true"/>
    <xf numFmtId="0" fontId="9" fillId="0" borderId="0" xfId="0" applyFont="true"/>
    <xf numFmtId="0" fontId="10" fillId="0" borderId="0" xfId="0" applyFont="true"/>
    <xf numFmtId="0" fontId="11" fillId="0" borderId="0" xfId="0" applyFont="true"/>
    <xf numFmtId="0" fontId="12" fillId="0" borderId="0" xfId="0" applyFont="true"/>
    <xf numFmtId="0" fontId="13" fillId="0" borderId="0" xfId="0" applyFont="true"/>
    <xf numFmtId="0" fontId="14" fillId="0" borderId="0" xfId="0" applyFont="true"/>
    <xf numFmtId="0" fontId="15" fillId="0" borderId="0" xfId="0" applyFont="true"/>
    <xf numFmtId="0" fontId="16" fillId="0" borderId="0" xfId="0" applyFont="true"/>
    <xf numFmtId="0" fontId="0" fillId="0" borderId="0" xfId="0">
      <alignment horizontal="left"/>
    </xf>
    <xf numFmtId="0" fontId="17" fillId="0" borderId="0" xfId="0" applyFont="true"/>
    <xf numFmtId="0" fontId="18" fillId="0" borderId="0" xfId="0" applyFont="true"/>
    <xf numFmtId="0" fontId="19" fillId="0" borderId="0" xfId="0" applyFont="true"/>
    <xf numFmtId="0" fontId="20" fillId="0" borderId="0" xfId="0" applyFont="true"/>
    <xf numFmtId="0" fontId="21" fillId="0" borderId="0" xfId="0" applyFont="true">
      <alignment horizontal="right"/>
    </xf>
    <xf numFmtId="0" fontId="22" fillId="0" borderId="0" xfId="0" applyFont="true">
      <alignment horizontal="right"/>
    </xf>
    <xf numFmtId="0" fontId="23" fillId="0" borderId="0" xfId="0" applyFont="true">
      <alignment horizontal="right"/>
    </xf>
    <xf numFmtId="0" fontId="24" fillId="0" borderId="0" xfId="0" applyFont="true">
      <alignment horizontal="right"/>
    </xf>
    <xf numFmtId="0" fontId="25" fillId="0" borderId="0" xfId="0" applyFont="true">
      <alignment horizontal="right"/>
    </xf>
    <xf numFmtId="0" fontId="26" fillId="3" borderId="0" xfId="0" applyFill="true" applyFont="true">
      <alignment horizontal="center"/>
      <protection locked="false"/>
    </xf>
    <xf numFmtId="0" fontId="0" fillId="4" borderId="0" xfId="0" applyFill="true"/>
    <xf numFmtId="0" fontId="27" fillId="5" borderId="0" xfId="0" applyFill="true" applyFont="true"/>
    <xf numFmtId="0" fontId="0" fillId="0" borderId="0" xfId="0">
      <protection locked="false"/>
    </xf>
    <xf numFmtId="0" fontId="28" fillId="0" borderId="0" xfId="0" applyFont="true">
      <alignment horizontal="right"/>
    </xf>
    <xf numFmtId="0" fontId="29" fillId="0" borderId="0" xfId="0" applyFont="true">
      <alignment horizontal="right"/>
    </xf>
    <xf numFmtId="0" fontId="30" fillId="0" borderId="0" xfId="0" applyFont="true">
      <alignment horizontal="right"/>
    </xf>
    <xf numFmtId="0" fontId="31" fillId="0" borderId="0" xfId="0" applyFont="true">
      <alignment horizontal="right"/>
    </xf>
    <xf numFmtId="0" fontId="32" fillId="0" borderId="0" xfId="0" applyFont="true">
      <alignment horizontal="right"/>
    </xf>
    <xf numFmtId="0" fontId="33" fillId="0" borderId="0" xfId="0" applyFont="true">
      <alignment horizontal="right"/>
    </xf>
    <xf numFmtId="0" fontId="34" fillId="0" borderId="0" xfId="0" applyFont="true">
      <alignment horizontal="right"/>
    </xf>
    <xf numFmtId="0" fontId="35" fillId="0" borderId="0" xfId="0" applyFont="true">
      <alignment horizontal="right"/>
    </xf>
    <xf numFmtId="0" fontId="36" fillId="0" borderId="0" xfId="0" applyFont="true">
      <alignment horizontal="right"/>
    </xf>
    <xf numFmtId="0" fontId="37" fillId="0" borderId="0" xfId="0" applyFont="true">
      <alignment horizontal="right"/>
    </xf>
    <xf numFmtId="0" fontId="38" fillId="0" borderId="0" xfId="0" applyFont="true">
      <alignment horizontal="right"/>
    </xf>
    <xf numFmtId="0" fontId="39" fillId="0" borderId="0" xfId="0" applyFont="true">
      <alignment horizontal="right"/>
    </xf>
    <xf numFmtId="0" fontId="40" fillId="0" borderId="0" xfId="0" applyFont="true">
      <alignment horizontal="right"/>
    </xf>
    <xf numFmtId="0" fontId="41" fillId="0" borderId="0" xfId="0" applyFont="true"/>
    <xf numFmtId="0" fontId="42" fillId="0" borderId="0" xfId="0" applyFont="true"/>
    <xf numFmtId="0" fontId="43" fillId="0" borderId="0" xfId="0" applyFont="true"/>
    <xf numFmtId="0" fontId="44" fillId="0" borderId="0" xfId="0" applyFont="true"/>
    <xf numFmtId="0" fontId="45" fillId="0" borderId="0" xfId="0" applyFont="true"/>
    <xf numFmtId="0" fontId="46" fillId="0" borderId="0" xfId="0" applyFont="true"/>
    <xf numFmtId="0" fontId="47" fillId="0" borderId="0" xfId="0" applyFont="true"/>
    <xf numFmtId="0" fontId="48" fillId="0" borderId="0" xfId="0" applyFont="true"/>
    <xf numFmtId="0" fontId="49" fillId="0" borderId="0" xfId="0" applyFont="true"/>
    <xf numFmtId="0" fontId="50" fillId="0" borderId="0" xfId="0" applyFont="true"/>
    <xf numFmtId="0" fontId="51" fillId="0" borderId="0" xfId="0" applyFont="true"/>
    <xf numFmtId="0" fontId="52" fillId="0" borderId="0" xfId="0" applyFont="true"/>
    <xf numFmtId="0" fontId="53" fillId="0" borderId="0" xfId="0" applyFont="true"/>
    <xf numFmtId="0" fontId="54" fillId="0" borderId="0" xfId="0" applyFont="true"/>
    <xf numFmtId="0" fontId="55" fillId="0" borderId="0" xfId="0" applyFont="true"/>
    <xf numFmtId="0" fontId="56" fillId="0" borderId="0" xfId="0" applyFont="true"/>
    <xf numFmtId="0" fontId="57" fillId="0" borderId="0" xfId="0" applyFont="true"/>
    <xf numFmtId="0" fontId="58" fillId="0" borderId="0" xfId="0" applyFont="true"/>
    <xf numFmtId="0" fontId="59" fillId="0" borderId="0" xfId="0" applyFont="true"/>
    <xf numFmtId="0" fontId="60" fillId="0" borderId="0" xfId="0" applyFont="true"/>
    <xf numFmtId="0" fontId="61" fillId="0" borderId="0" xfId="0" applyFont="true"/>
    <xf numFmtId="0" fontId="62" fillId="0" borderId="0" xfId="0" applyFont="true"/>
    <xf numFmtId="0" fontId="63" fillId="0" borderId="0" xfId="0" applyFont="true"/>
    <xf numFmtId="0" fontId="64" fillId="0" borderId="0" xfId="0" applyFont="true"/>
    <xf numFmtId="0" fontId="65" fillId="0" borderId="0" xfId="0" applyFont="true"/>
    <xf numFmtId="0" fontId="66" fillId="0" borderId="0" xfId="0" applyFont="true">
      <alignment horizontal="right"/>
    </xf>
    <xf numFmtId="0" fontId="67" fillId="0" borderId="0" xfId="0" applyFont="true">
      <alignment horizontal="right"/>
    </xf>
    <xf numFmtId="0" fontId="68" fillId="0" borderId="0" xfId="0" applyFont="true">
      <alignment horizontal="right"/>
    </xf>
    <xf numFmtId="0" fontId="69" fillId="0" borderId="0" xfId="0" applyFont="true">
      <alignment horizontal="right"/>
    </xf>
    <xf numFmtId="0" fontId="70" fillId="0" borderId="0" xfId="0" applyFont="true">
      <alignment horizontal="right"/>
    </xf>
    <xf numFmtId="0" fontId="71" fillId="0" borderId="0" xfId="0" applyFont="true">
      <alignment horizontal="right"/>
    </xf>
    <xf numFmtId="0" fontId="72" fillId="0" borderId="0" xfId="0" applyFont="true">
      <alignment horizontal="right"/>
    </xf>
    <xf numFmtId="0" fontId="73" fillId="0" borderId="0" xfId="0" applyFont="true">
      <alignment horizontal="right"/>
    </xf>
    <xf numFmtId="0" fontId="74" fillId="0" borderId="0" xfId="0" applyFont="true">
      <alignment horizontal="right"/>
    </xf>
    <xf numFmtId="0" fontId="75" fillId="0" borderId="0" xfId="0" applyFont="true">
      <alignment horizontal="right"/>
    </xf>
    <xf numFmtId="0" fontId="76" fillId="0" borderId="0" xfId="0" applyFont="true">
      <alignment horizontal="right"/>
    </xf>
    <xf numFmtId="0" fontId="77" fillId="0" borderId="0" xfId="0" applyFont="true">
      <alignment horizontal="right"/>
    </xf>
    <xf numFmtId="0" fontId="78" fillId="0" borderId="0" xfId="0" applyFont="true">
      <alignment horizontal="right"/>
    </xf>
    <xf numFmtId="0" fontId="79" fillId="0" borderId="0" xfId="0" applyFont="true">
      <alignment horizontal="right"/>
    </xf>
    <xf numFmtId="0" fontId="80" fillId="0" borderId="0" xfId="0" applyFont="true">
      <alignment horizontal="right"/>
    </xf>
    <xf numFmtId="0" fontId="81" fillId="0" borderId="0" xfId="0" applyFont="true">
      <alignment horizontal="right"/>
    </xf>
    <xf numFmtId="0" fontId="82" fillId="0" borderId="0" xfId="0" applyFont="true">
      <alignment horizontal="right"/>
    </xf>
    <xf numFmtId="0" fontId="83" fillId="0" borderId="0" xfId="0" applyFont="true">
      <alignment horizontal="right"/>
    </xf>
    <xf numFmtId="0" fontId="84" fillId="0" borderId="0" xfId="0" applyFont="true">
      <alignment horizontal="right"/>
    </xf>
    <xf numFmtId="0" fontId="85" fillId="0" borderId="0" xfId="0" applyFont="true">
      <alignment horizontal="right"/>
    </xf>
    <xf numFmtId="0" fontId="86" fillId="0" borderId="0" xfId="0" applyFont="true">
      <alignment horizontal="right"/>
    </xf>
    <xf numFmtId="0" fontId="87" fillId="0" borderId="0" xfId="0" applyFont="true">
      <alignment horizontal="right"/>
    </xf>
    <xf numFmtId="0" fontId="88" fillId="0" borderId="0" xfId="0" applyFont="true">
      <alignment horizontal="right"/>
    </xf>
    <xf numFmtId="0" fontId="89" fillId="0" borderId="0" xfId="0" applyFont="true">
      <alignment horizontal="right"/>
    </xf>
    <xf numFmtId="0" fontId="90" fillId="0" borderId="0" xfId="0" applyFont="true">
      <alignment horizontal="right"/>
    </xf>
    <xf numFmtId="0" fontId="91" fillId="0" borderId="0" xfId="0" applyFont="true">
      <alignment horizontal="right"/>
    </xf>
    <xf numFmtId="0" fontId="92" fillId="0" borderId="0" xfId="0" applyFont="true">
      <alignment horizontal="right"/>
    </xf>
    <xf numFmtId="0" fontId="93" fillId="0" borderId="0" xfId="0" applyFont="true">
      <alignment horizontal="right"/>
    </xf>
    <xf numFmtId="0" fontId="94" fillId="0" borderId="0" xfId="0" applyFont="true">
      <alignment horizontal="right"/>
    </xf>
    <xf numFmtId="0" fontId="95" fillId="0" borderId="0" xfId="0" applyFont="true">
      <alignment horizontal="right"/>
    </xf>
    <xf numFmtId="0" fontId="96" fillId="0" borderId="0" xfId="0" applyFont="true">
      <alignment horizontal="right"/>
    </xf>
    <xf numFmtId="0" fontId="97" fillId="0" borderId="0" xfId="0" applyFont="true">
      <alignment horizontal="right"/>
    </xf>
    <xf numFmtId="0" fontId="98" fillId="0" borderId="0" xfId="0" applyFont="true">
      <alignment horizontal="right"/>
    </xf>
    <xf numFmtId="0" fontId="99" fillId="0" borderId="0" xfId="0" applyFont="true">
      <alignment horizontal="right"/>
    </xf>
    <xf numFmtId="0" fontId="100" fillId="0" borderId="0" xfId="0" applyFont="true">
      <alignment horizontal="right"/>
    </xf>
    <xf numFmtId="0" fontId="101" fillId="0" borderId="0" xfId="0" applyFont="true">
      <alignment horizontal="right"/>
    </xf>
    <xf numFmtId="0" fontId="102" fillId="0" borderId="0" xfId="0" applyFont="true">
      <alignment horizontal="right"/>
    </xf>
    <xf numFmtId="0" fontId="103" fillId="0" borderId="0" xfId="0" applyFont="true">
      <alignment horizontal="right"/>
    </xf>
    <xf numFmtId="0" fontId="104" fillId="0" borderId="0" xfId="0" applyFont="true">
      <alignment horizontal="right"/>
    </xf>
    <xf numFmtId="0" fontId="105" fillId="0" borderId="0" xfId="0" applyFont="true">
      <alignment horizontal="right"/>
    </xf>
    <xf numFmtId="0" fontId="106" fillId="0" borderId="0" xfId="0" applyFont="true">
      <alignment horizontal="right"/>
    </xf>
    <xf numFmtId="0" fontId="107" fillId="0" borderId="0" xfId="0" applyFont="true">
      <alignment horizontal="right"/>
    </xf>
    <xf numFmtId="0" fontId="108" fillId="0" borderId="0" xfId="0" applyFont="true">
      <alignment horizontal="right"/>
    </xf>
    <xf numFmtId="0" fontId="109" fillId="0" borderId="0" xfId="0" applyFont="true">
      <alignment horizontal="right"/>
    </xf>
    <xf numFmtId="0" fontId="110" fillId="0" borderId="0" xfId="0" applyFont="true">
      <alignment horizontal="right"/>
    </xf>
    <xf numFmtId="0" fontId="111" fillId="0" borderId="0" xfId="0" applyFont="true">
      <alignment horizontal="right"/>
    </xf>
    <xf numFmtId="0" fontId="112" fillId="0" borderId="0" xfId="0" applyFont="true">
      <alignment horizontal="right"/>
    </xf>
    <xf numFmtId="0" fontId="113" fillId="0" borderId="0" xfId="0" applyFont="true">
      <alignment horizontal="right"/>
    </xf>
    <xf numFmtId="0" fontId="114" fillId="0" borderId="0" xfId="0" applyFont="true">
      <alignment horizontal="right"/>
    </xf>
    <xf numFmtId="0" fontId="115" fillId="0" borderId="0" xfId="0" applyFont="true">
      <alignment horizontal="right"/>
    </xf>
    <xf numFmtId="0" fontId="116" fillId="0" borderId="0" xfId="0" applyFont="true">
      <alignment horizontal="right"/>
    </xf>
    <xf numFmtId="0" fontId="117" fillId="0" borderId="0" xfId="0" applyFont="true">
      <alignment horizontal="right"/>
    </xf>
    <xf numFmtId="0" fontId="118" fillId="0" borderId="0" xfId="0" applyFont="true">
      <alignment wrapText="true"/>
    </xf>
    <xf numFmtId="0" fontId="119" fillId="5" borderId="8" xfId="0" applyFill="true" applyBorder="true" applyFont="true">
      <alignment wrapText="true"/>
    </xf>
    <xf numFmtId="0" fontId="120" fillId="0" borderId="8" xfId="0" applyBorder="true" applyFont="true">
      <alignment wrapText="true"/>
    </xf>
    <xf numFmtId="0" fontId="121" fillId="5" borderId="8" xfId="0" applyFill="true" applyBorder="true" applyFont="true">
      <alignment wrapText="true"/>
    </xf>
    <xf numFmtId="0" fontId="122" fillId="0" borderId="8" xfId="0" applyBorder="true" applyFont="true">
      <alignment wrapText="true"/>
    </xf>
    <xf numFmtId="0" fontId="123" fillId="5" borderId="8" xfId="0" applyFill="true" applyBorder="true" applyFont="true">
      <alignment wrapText="true"/>
    </xf>
    <xf numFmtId="0" fontId="124" fillId="0" borderId="8" xfId="0" applyBorder="true" applyFont="true">
      <alignment wrapText="true"/>
    </xf>
    <xf numFmtId="0" fontId="125" fillId="5" borderId="16" xfId="0" applyFill="true" applyBorder="true" applyFont="true">
      <alignment wrapText="true"/>
    </xf>
    <xf numFmtId="0" fontId="126" fillId="0" borderId="20" xfId="0" applyBorder="true" applyFont="true">
      <alignment wrapText="true"/>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cellXfs>
  <dxfs count="120">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s>
</file>

<file path=xl/worksheets/sheet1.xml><?xml version="1.0" encoding="utf-8"?>
<worksheet xmlns="http://schemas.openxmlformats.org/spreadsheetml/2006/main">
  <dimension ref="A1:AK133"/>
  <sheetViews>
    <sheetView workbookViewId="0" tabSelected="true">
      <pane xSplit="2.0" ySplit="5.0" state="frozen" topLeftCell="C6" activePane="bottomRight"/>
      <selection pane="bottomRight"/>
    </sheetView>
  </sheetViews>
  <sheetFormatPr defaultRowHeight="15.0"/>
  <cols>
    <col min="1" max="1" width="21.0" customWidth="true"/>
    <col min="2" max="2" width="61.0" customWidth="true"/>
    <col min="3" max="3" width="20.0" customWidth="true" hidden="true"/>
    <col min="4" max="4" width="21.0" customWidth="true"/>
    <col min="5" max="5" width="21.0" customWidth="true"/>
    <col min="6" max="6" width="15.0" customWidth="true"/>
    <col min="7" max="7" width="15.0" customWidth="true"/>
    <col min="8" max="8" width="15.0" customWidth="true"/>
    <col min="9" max="9" width="15.0" customWidth="true"/>
    <col min="10" max="10" width="15.0" customWidth="true"/>
    <col min="11" max="11" width="15.0" customWidth="true"/>
    <col min="12" max="12" width="1.0" customWidth="true"/>
    <col min="13" max="13" width="13.0" customWidth="true" style="30"/>
    <col min="14" max="14" width="13.0" customWidth="true" style="30"/>
    <col min="15" max="15" width="13.0" customWidth="true" style="30"/>
    <col min="16" max="16" width="13.0" customWidth="true" style="30"/>
    <col min="17" max="17" width="13.0" customWidth="true" style="30"/>
    <col min="18" max="18" width="13.0" customWidth="true" style="30"/>
    <col min="19" max="19" width="13.0" customWidth="true" style="30"/>
    <col min="20" max="20" width="13.0" customWidth="true" style="30"/>
    <col min="21" max="21" width="13.0" customWidth="true" style="30"/>
    <col min="22" max="22" width="13.0" customWidth="true" style="30"/>
    <col min="23" max="23" width="13.0" customWidth="true" style="30"/>
    <col min="24" max="24" width="13.0" customWidth="true" style="30"/>
    <col min="25" max="25" width="13.0" customWidth="true" style="30"/>
    <col min="26" max="26" width="13.0" customWidth="true" style="30"/>
    <col min="27" max="27" width="13.0" customWidth="true" style="30"/>
    <col min="28" max="28" width="13.0" customWidth="true" style="30"/>
    <col min="29" max="29" width="13.0" customWidth="true" style="30"/>
    <col min="30" max="30" width="13.0" customWidth="true" style="30"/>
    <col min="31" max="31" width="13.0" customWidth="true" style="30"/>
    <col min="32" max="32" width="13.0" customWidth="true" style="30"/>
    <col min="33" max="33" width="13.0" customWidth="true" style="30"/>
    <col min="34" max="34" width="13.0" customWidth="true" style="30"/>
    <col min="35" max="35" width="13.0" customWidth="true" style="30"/>
    <col min="36" max="36" width="13.0" customWidth="true" style="30"/>
    <col min="37" max="37" width="13.0" customWidth="true" style="30"/>
  </cols>
  <sheetData>
    <row r="1">
      <c r="A1" t="s" s="2">
        <v>0</v>
      </c>
      <c r="B1" s="3"/>
      <c r="C1" s="4"/>
      <c r="D1" s="5"/>
      <c r="E1" s="6"/>
      <c r="F1" s="7"/>
      <c r="G1" s="8"/>
      <c r="H1" s="9"/>
      <c r="I1" s="10"/>
      <c r="J1" s="11"/>
      <c r="K1" s="12"/>
      <c r="L1" s="13"/>
    </row>
    <row r="2">
      <c r="A2" t="s" s="15">
        <v>1</v>
      </c>
      <c r="B2" s="16"/>
      <c r="C2" t="s" s="17">
        <v>2</v>
      </c>
    </row>
    <row r="3">
      <c r="A3" t="s" s="19">
        <v>3</v>
      </c>
      <c r="B3" s="20"/>
      <c r="C3" s="21"/>
      <c r="I3" t="s" s="23">
        <v>4</v>
      </c>
      <c r="J3" s="24"/>
      <c r="K3" s="25"/>
      <c r="L3" s="26"/>
      <c r="M3" t="n" s="27">
        <v>15.0</v>
      </c>
    </row>
    <row r="4" ht="8.0" customHeight="true">
      <c r="A4" s="28"/>
      <c r="B4" s="28"/>
      <c r="C4" s="28"/>
      <c r="D4" s="28"/>
      <c r="E4" s="28"/>
      <c r="F4" s="28"/>
      <c r="G4" s="28"/>
      <c r="H4" s="28"/>
      <c r="I4" s="28"/>
      <c r="J4" s="28"/>
      <c r="K4" s="28"/>
      <c r="L4" s="28"/>
    </row>
    <row r="5">
      <c r="A5" t="s" s="29">
        <v>5</v>
      </c>
      <c r="B5" t="s" s="29">
        <v>6</v>
      </c>
      <c r="C5" t="s" s="29">
        <v>7</v>
      </c>
      <c r="D5" t="s" s="29">
        <v>8</v>
      </c>
      <c r="E5" t="s" s="29">
        <v>9</v>
      </c>
      <c r="F5" t="s" s="29">
        <v>10</v>
      </c>
      <c r="G5" t="s" s="29">
        <v>11</v>
      </c>
      <c r="H5" t="s" s="29">
        <v>12</v>
      </c>
      <c r="I5" t="s" s="29">
        <v>13</v>
      </c>
      <c r="J5" t="s" s="29">
        <v>14</v>
      </c>
      <c r="K5" t="s" s="29">
        <v>15</v>
      </c>
      <c r="L5" s="28"/>
      <c r="M5" t="n" s="29">
        <f>IF(M3&gt;=1,"Box 1 quantity","")</f>
        <v>0.0</v>
      </c>
      <c r="N5" t="n" s="29">
        <f>IF(M3&gt;=2,"Box 2 quantity","")</f>
        <v>0.0</v>
      </c>
      <c r="O5" t="n" s="29">
        <f>IF(M3&gt;=3,"Box 3 quantity","")</f>
        <v>0.0</v>
      </c>
      <c r="P5" t="n" s="29">
        <f>IF(M3&gt;=4,"Box 4 quantity","")</f>
        <v>0.0</v>
      </c>
      <c r="Q5" t="n" s="29">
        <f>IF(M3&gt;=5,"Box 5 quantity","")</f>
        <v>0.0</v>
      </c>
      <c r="R5" t="n" s="29">
        <f>IF(M3&gt;=6,"Box 6 quantity","")</f>
        <v>0.0</v>
      </c>
      <c r="S5" t="n" s="29">
        <f>IF(M3&gt;=7,"Box 7 quantity","")</f>
        <v>0.0</v>
      </c>
      <c r="T5" t="n" s="29">
        <f>IF(M3&gt;=8,"Box 8 quantity","")</f>
        <v>0.0</v>
      </c>
      <c r="U5" t="n" s="29">
        <f>IF(M3&gt;=9,"Box 9 quantity","")</f>
        <v>0.0</v>
      </c>
      <c r="V5" t="n" s="29">
        <f>IF(M3&gt;=10,"Box 10 quantity","")</f>
        <v>0.0</v>
      </c>
      <c r="W5" t="n" s="29">
        <f>IF(M3&gt;=11,"Box 11 quantity","")</f>
        <v>0.0</v>
      </c>
      <c r="X5" t="n" s="29">
        <f>IF(M3&gt;=12,"Box 12 quantity","")</f>
        <v>0.0</v>
      </c>
      <c r="Y5" t="n" s="29">
        <f>IF(M3&gt;=13,"Box 13 quantity","")</f>
        <v>0.0</v>
      </c>
      <c r="Z5" t="n" s="29">
        <f>IF(M3&gt;=14,"Box 14 quantity","")</f>
        <v>0.0</v>
      </c>
      <c r="AA5" t="n" s="29">
        <f>IF(M3&gt;=15,"Box 15 quantity","")</f>
        <v>0.0</v>
      </c>
      <c r="AB5" t="n" s="29">
        <f>IF(M3&gt;=16,"Box 16 quantity","")</f>
        <v>0.0</v>
      </c>
      <c r="AC5" t="n" s="29">
        <f>IF(M3&gt;=17,"Box 17 quantity","")</f>
        <v>0.0</v>
      </c>
      <c r="AD5" t="n" s="29">
        <f>IF(M3&gt;=18,"Box 18 quantity","")</f>
        <v>0.0</v>
      </c>
      <c r="AE5" t="n" s="29">
        <f>IF(M3&gt;=19,"Box 19 quantity","")</f>
        <v>0.0</v>
      </c>
      <c r="AF5" t="n" s="29">
        <f>IF(M3&gt;=20,"Box 20 quantity","")</f>
        <v>0.0</v>
      </c>
      <c r="AG5" t="n" s="29">
        <f>IF(M3&gt;=21,"Box 21 quantity","")</f>
        <v>0.0</v>
      </c>
      <c r="AH5" t="n" s="29">
        <f>IF(M3&gt;=22,"Box 22 quantity","")</f>
        <v>0.0</v>
      </c>
      <c r="AI5" t="n" s="29">
        <f>IF(M3&gt;=23,"Box 23 quantity","")</f>
        <v>0.0</v>
      </c>
      <c r="AJ5" t="n" s="29">
        <f>IF(M3&gt;=24,"Box 24 quantity","")</f>
        <v>0.0</v>
      </c>
      <c r="AK5" t="n" s="29">
        <f>IF(M3&gt;=25,"Box 25 quantity","")</f>
        <v>0.0</v>
      </c>
    </row>
    <row r="6">
      <c r="A6" t="s">
        <v>16</v>
      </c>
      <c r="B6" t="s">
        <v>17</v>
      </c>
      <c r="C6" t="s">
        <v>18</v>
      </c>
      <c r="D6" t="s">
        <v>19</v>
      </c>
      <c r="E6" t="s">
        <v>20</v>
      </c>
      <c r="F6" t="s">
        <v>21</v>
      </c>
      <c r="G6" t="s">
        <v>22</v>
      </c>
      <c r="H6" t="s">
        <v>23</v>
      </c>
      <c r="I6" t="s">
        <v>23</v>
      </c>
      <c r="J6" t="n">
        <v>8.0</v>
      </c>
      <c r="K6" t="n">
        <f>SUM(M6:INDEX(M6:XFD6,1,M3))</f>
        <v>0.0</v>
      </c>
      <c r="L6" s="28"/>
    </row>
    <row r="7">
      <c r="A7" t="s">
        <v>24</v>
      </c>
      <c r="B7" t="s">
        <v>25</v>
      </c>
      <c r="C7" t="s">
        <v>26</v>
      </c>
      <c r="D7" t="s">
        <v>27</v>
      </c>
      <c r="E7" t="s">
        <v>28</v>
      </c>
      <c r="F7" t="s">
        <v>21</v>
      </c>
      <c r="G7" t="s">
        <v>22</v>
      </c>
      <c r="H7" t="s">
        <v>23</v>
      </c>
      <c r="I7" t="s">
        <v>23</v>
      </c>
      <c r="J7" t="n">
        <v>8.0</v>
      </c>
      <c r="K7" t="n">
        <f>SUM(M7:INDEX(M7:XFD7,1,M3))</f>
        <v>0.0</v>
      </c>
      <c r="L7" s="28"/>
    </row>
    <row r="8">
      <c r="A8" t="s">
        <v>29</v>
      </c>
      <c r="B8" t="s">
        <v>30</v>
      </c>
      <c r="C8" t="s">
        <v>31</v>
      </c>
      <c r="D8" t="s">
        <v>32</v>
      </c>
      <c r="E8" t="s">
        <v>33</v>
      </c>
      <c r="F8" t="s">
        <v>21</v>
      </c>
      <c r="G8" t="s">
        <v>22</v>
      </c>
      <c r="H8" t="s">
        <v>23</v>
      </c>
      <c r="I8" t="s">
        <v>23</v>
      </c>
      <c r="J8" t="n">
        <v>8.0</v>
      </c>
      <c r="K8" t="n">
        <f>SUM(M8:INDEX(M8:XFD8,1,M3))</f>
        <v>0.0</v>
      </c>
      <c r="L8" s="28"/>
    </row>
    <row r="9">
      <c r="A9" t="s">
        <v>34</v>
      </c>
      <c r="B9" t="s">
        <v>35</v>
      </c>
      <c r="C9" t="s">
        <v>36</v>
      </c>
      <c r="D9" t="s">
        <v>37</v>
      </c>
      <c r="E9" t="s">
        <v>38</v>
      </c>
      <c r="F9" t="s">
        <v>21</v>
      </c>
      <c r="G9" t="s">
        <v>22</v>
      </c>
      <c r="H9" t="s">
        <v>23</v>
      </c>
      <c r="I9" t="s">
        <v>23</v>
      </c>
      <c r="J9" t="n">
        <v>1.0</v>
      </c>
      <c r="K9" t="n">
        <f>SUM(M9:INDEX(M9:XFD9,1,M3))</f>
        <v>0.0</v>
      </c>
      <c r="L9" s="28"/>
    </row>
    <row r="10">
      <c r="A10" t="s">
        <v>39</v>
      </c>
      <c r="B10" t="s">
        <v>40</v>
      </c>
      <c r="C10" t="s">
        <v>41</v>
      </c>
      <c r="D10" t="s">
        <v>42</v>
      </c>
      <c r="E10" t="s">
        <v>43</v>
      </c>
      <c r="F10" t="s">
        <v>21</v>
      </c>
      <c r="G10" t="s">
        <v>22</v>
      </c>
      <c r="H10" t="s">
        <v>23</v>
      </c>
      <c r="I10" t="s">
        <v>23</v>
      </c>
      <c r="J10" t="n">
        <v>5.0</v>
      </c>
      <c r="K10" t="n">
        <f>SUM(M10:INDEX(M10:XFD10,1,M3))</f>
        <v>0.0</v>
      </c>
      <c r="L10" s="28"/>
    </row>
    <row r="11">
      <c r="A11" t="s">
        <v>44</v>
      </c>
      <c r="B11" t="s">
        <v>45</v>
      </c>
      <c r="C11" t="s">
        <v>46</v>
      </c>
      <c r="D11" t="s">
        <v>47</v>
      </c>
      <c r="E11" t="s">
        <v>48</v>
      </c>
      <c r="F11" t="s">
        <v>21</v>
      </c>
      <c r="G11" t="s">
        <v>22</v>
      </c>
      <c r="H11" t="s">
        <v>23</v>
      </c>
      <c r="I11" t="s">
        <v>23</v>
      </c>
      <c r="J11" t="n">
        <v>1.0</v>
      </c>
      <c r="K11" t="n">
        <f>SUM(M11:INDEX(M11:XFD11,1,M3))</f>
        <v>0.0</v>
      </c>
      <c r="L11" s="28"/>
    </row>
    <row r="12">
      <c r="A12" t="s">
        <v>49</v>
      </c>
      <c r="B12" t="s">
        <v>50</v>
      </c>
      <c r="C12" t="s">
        <v>51</v>
      </c>
      <c r="D12" t="s">
        <v>52</v>
      </c>
      <c r="E12" t="s">
        <v>53</v>
      </c>
      <c r="F12" t="s">
        <v>21</v>
      </c>
      <c r="G12" t="s">
        <v>22</v>
      </c>
      <c r="H12" t="s">
        <v>23</v>
      </c>
      <c r="I12" t="s">
        <v>23</v>
      </c>
      <c r="J12" t="n">
        <v>7.0</v>
      </c>
      <c r="K12" t="n">
        <f>SUM(M12:INDEX(M12:XFD12,1,M3))</f>
        <v>0.0</v>
      </c>
      <c r="L12" s="28"/>
    </row>
    <row r="13">
      <c r="A13" t="s">
        <v>54</v>
      </c>
      <c r="B13" t="s">
        <v>55</v>
      </c>
      <c r="C13" t="s">
        <v>56</v>
      </c>
      <c r="D13" t="s">
        <v>57</v>
      </c>
      <c r="E13" t="s">
        <v>58</v>
      </c>
      <c r="F13" t="s">
        <v>21</v>
      </c>
      <c r="G13" t="s">
        <v>22</v>
      </c>
      <c r="H13" t="s">
        <v>23</v>
      </c>
      <c r="I13" t="s">
        <v>23</v>
      </c>
      <c r="J13" t="n">
        <v>7.0</v>
      </c>
      <c r="K13" t="n">
        <f>SUM(M13:INDEX(M13:XFD13,1,M3))</f>
        <v>0.0</v>
      </c>
      <c r="L13" s="28"/>
    </row>
    <row r="14">
      <c r="A14" t="s">
        <v>59</v>
      </c>
      <c r="B14" t="s">
        <v>60</v>
      </c>
      <c r="C14" t="s">
        <v>61</v>
      </c>
      <c r="D14" t="s">
        <v>62</v>
      </c>
      <c r="E14" t="s">
        <v>63</v>
      </c>
      <c r="F14" t="s">
        <v>21</v>
      </c>
      <c r="G14" t="s">
        <v>22</v>
      </c>
      <c r="H14" t="s">
        <v>23</v>
      </c>
      <c r="I14" t="s">
        <v>23</v>
      </c>
      <c r="J14" t="n">
        <v>1.0</v>
      </c>
      <c r="K14" t="n">
        <f>SUM(M14:INDEX(M14:XFD14,1,M3))</f>
        <v>0.0</v>
      </c>
      <c r="L14" s="28"/>
    </row>
    <row r="15">
      <c r="A15" t="s">
        <v>64</v>
      </c>
      <c r="B15" t="s">
        <v>65</v>
      </c>
      <c r="C15" t="s">
        <v>66</v>
      </c>
      <c r="D15" t="s">
        <v>67</v>
      </c>
      <c r="E15" t="s">
        <v>68</v>
      </c>
      <c r="F15" t="s">
        <v>21</v>
      </c>
      <c r="G15" t="s">
        <v>22</v>
      </c>
      <c r="H15" t="s">
        <v>23</v>
      </c>
      <c r="I15" t="s">
        <v>23</v>
      </c>
      <c r="J15" t="n">
        <v>3.0</v>
      </c>
      <c r="K15" t="n">
        <f>SUM(M15:INDEX(M15:XFD15,1,M3))</f>
        <v>0.0</v>
      </c>
      <c r="L15" s="28"/>
    </row>
    <row r="16">
      <c r="A16" t="s">
        <v>69</v>
      </c>
      <c r="B16" t="s">
        <v>70</v>
      </c>
      <c r="C16" t="s">
        <v>71</v>
      </c>
      <c r="D16" t="s">
        <v>72</v>
      </c>
      <c r="E16" t="s">
        <v>73</v>
      </c>
      <c r="F16" t="s">
        <v>21</v>
      </c>
      <c r="G16" t="s">
        <v>22</v>
      </c>
      <c r="H16" t="s">
        <v>23</v>
      </c>
      <c r="I16" t="s">
        <v>23</v>
      </c>
      <c r="J16" t="n">
        <v>8.0</v>
      </c>
      <c r="K16" t="n">
        <f>SUM(M16:INDEX(M16:XFD16,1,M3))</f>
        <v>0.0</v>
      </c>
      <c r="L16" s="28"/>
    </row>
    <row r="17">
      <c r="A17" t="s">
        <v>74</v>
      </c>
      <c r="B17" t="s">
        <v>75</v>
      </c>
      <c r="C17" t="s">
        <v>76</v>
      </c>
      <c r="D17" t="s">
        <v>77</v>
      </c>
      <c r="E17" t="s">
        <v>78</v>
      </c>
      <c r="F17" t="s">
        <v>21</v>
      </c>
      <c r="G17" t="s">
        <v>22</v>
      </c>
      <c r="H17" t="s">
        <v>23</v>
      </c>
      <c r="I17" t="s">
        <v>23</v>
      </c>
      <c r="J17" t="n">
        <v>10.0</v>
      </c>
      <c r="K17" t="n">
        <f>SUM(M17:INDEX(M17:XFD17,1,M3))</f>
        <v>0.0</v>
      </c>
      <c r="L17" s="28"/>
    </row>
    <row r="18">
      <c r="A18" t="s">
        <v>79</v>
      </c>
      <c r="B18" t="s">
        <v>80</v>
      </c>
      <c r="C18" t="s">
        <v>81</v>
      </c>
      <c r="D18" t="s">
        <v>82</v>
      </c>
      <c r="E18" t="s">
        <v>83</v>
      </c>
      <c r="F18" t="s">
        <v>21</v>
      </c>
      <c r="G18" t="s">
        <v>22</v>
      </c>
      <c r="H18" t="s">
        <v>23</v>
      </c>
      <c r="I18" t="s">
        <v>23</v>
      </c>
      <c r="J18" t="n">
        <v>1.0</v>
      </c>
      <c r="K18" t="n">
        <f>SUM(M18:INDEX(M18:XFD18,1,M3))</f>
        <v>0.0</v>
      </c>
      <c r="L18" s="28"/>
    </row>
    <row r="19">
      <c r="A19" t="s">
        <v>84</v>
      </c>
      <c r="B19" t="s">
        <v>85</v>
      </c>
      <c r="C19" t="s">
        <v>86</v>
      </c>
      <c r="D19" t="s">
        <v>87</v>
      </c>
      <c r="E19" t="s">
        <v>88</v>
      </c>
      <c r="F19" t="s">
        <v>21</v>
      </c>
      <c r="G19" t="s">
        <v>22</v>
      </c>
      <c r="H19" t="s">
        <v>23</v>
      </c>
      <c r="I19" t="s">
        <v>23</v>
      </c>
      <c r="J19" t="n">
        <v>21.0</v>
      </c>
      <c r="K19" t="n">
        <f>SUM(M19:INDEX(M19:XFD19,1,M3))</f>
        <v>0.0</v>
      </c>
      <c r="L19" s="28"/>
    </row>
    <row r="20">
      <c r="A20" t="s">
        <v>89</v>
      </c>
      <c r="B20" t="s">
        <v>90</v>
      </c>
      <c r="C20" t="s">
        <v>91</v>
      </c>
      <c r="D20" t="s">
        <v>92</v>
      </c>
      <c r="E20" t="s">
        <v>93</v>
      </c>
      <c r="F20" t="s">
        <v>21</v>
      </c>
      <c r="G20" t="s">
        <v>22</v>
      </c>
      <c r="H20" t="s">
        <v>23</v>
      </c>
      <c r="I20" t="s">
        <v>23</v>
      </c>
      <c r="J20" t="n">
        <v>1.0</v>
      </c>
      <c r="K20" t="n">
        <f>SUM(M20:INDEX(M20:XFD20,1,M3))</f>
        <v>0.0</v>
      </c>
      <c r="L20" s="28"/>
    </row>
    <row r="21">
      <c r="A21" t="s">
        <v>94</v>
      </c>
      <c r="B21" t="s">
        <v>95</v>
      </c>
      <c r="C21" t="s">
        <v>96</v>
      </c>
      <c r="D21" t="s">
        <v>97</v>
      </c>
      <c r="E21" t="s">
        <v>98</v>
      </c>
      <c r="F21" t="s">
        <v>21</v>
      </c>
      <c r="G21" t="s">
        <v>22</v>
      </c>
      <c r="H21" t="s">
        <v>23</v>
      </c>
      <c r="I21" t="s">
        <v>23</v>
      </c>
      <c r="J21" t="n">
        <v>7.0</v>
      </c>
      <c r="K21" t="n">
        <f>SUM(M21:INDEX(M21:XFD21,1,M3))</f>
        <v>0.0</v>
      </c>
      <c r="L21" s="28"/>
    </row>
    <row r="22">
      <c r="A22" t="s">
        <v>99</v>
      </c>
      <c r="B22" t="s">
        <v>100</v>
      </c>
      <c r="C22" t="s">
        <v>101</v>
      </c>
      <c r="D22" t="s">
        <v>102</v>
      </c>
      <c r="E22" t="s">
        <v>103</v>
      </c>
      <c r="F22" t="s">
        <v>21</v>
      </c>
      <c r="G22" t="s">
        <v>22</v>
      </c>
      <c r="H22" t="s">
        <v>23</v>
      </c>
      <c r="I22" t="s">
        <v>23</v>
      </c>
      <c r="J22" t="n">
        <v>4.0</v>
      </c>
      <c r="K22" t="n">
        <f>SUM(M22:INDEX(M22:XFD22,1,M3))</f>
        <v>0.0</v>
      </c>
      <c r="L22" s="28"/>
    </row>
    <row r="23">
      <c r="A23" t="s">
        <v>104</v>
      </c>
      <c r="B23" t="s">
        <v>105</v>
      </c>
      <c r="C23" t="s">
        <v>106</v>
      </c>
      <c r="D23" t="s">
        <v>107</v>
      </c>
      <c r="E23" t="s">
        <v>108</v>
      </c>
      <c r="F23" t="s">
        <v>21</v>
      </c>
      <c r="G23" t="s">
        <v>22</v>
      </c>
      <c r="H23" t="s">
        <v>23</v>
      </c>
      <c r="I23" t="s">
        <v>23</v>
      </c>
      <c r="J23" t="n">
        <v>1.0</v>
      </c>
      <c r="K23" t="n">
        <f>SUM(M23:INDEX(M23:XFD23,1,M3))</f>
        <v>0.0</v>
      </c>
      <c r="L23" s="28"/>
    </row>
    <row r="24">
      <c r="A24" t="s">
        <v>109</v>
      </c>
      <c r="B24" t="s">
        <v>110</v>
      </c>
      <c r="C24" t="s">
        <v>111</v>
      </c>
      <c r="D24" t="s">
        <v>112</v>
      </c>
      <c r="E24" t="s">
        <v>113</v>
      </c>
      <c r="F24" t="s">
        <v>21</v>
      </c>
      <c r="G24" t="s">
        <v>22</v>
      </c>
      <c r="H24" t="s">
        <v>23</v>
      </c>
      <c r="I24" t="s">
        <v>23</v>
      </c>
      <c r="J24" t="n">
        <v>1.0</v>
      </c>
      <c r="K24" t="n">
        <f>SUM(M24:INDEX(M24:XFD24,1,M3))</f>
        <v>0.0</v>
      </c>
      <c r="L24" s="28"/>
    </row>
    <row r="25">
      <c r="A25" t="s">
        <v>114</v>
      </c>
      <c r="B25" t="s">
        <v>115</v>
      </c>
      <c r="C25" t="s">
        <v>116</v>
      </c>
      <c r="D25" t="s">
        <v>117</v>
      </c>
      <c r="E25" t="s">
        <v>118</v>
      </c>
      <c r="F25" t="s">
        <v>21</v>
      </c>
      <c r="G25" t="s">
        <v>22</v>
      </c>
      <c r="H25" t="s">
        <v>23</v>
      </c>
      <c r="I25" t="s">
        <v>23</v>
      </c>
      <c r="J25" t="n">
        <v>2.0</v>
      </c>
      <c r="K25" t="n">
        <f>SUM(M25:INDEX(M25:XFD25,1,M3))</f>
        <v>0.0</v>
      </c>
      <c r="L25" s="28"/>
    </row>
    <row r="26">
      <c r="A26" t="s">
        <v>119</v>
      </c>
      <c r="B26" t="s">
        <v>120</v>
      </c>
      <c r="C26" t="s">
        <v>121</v>
      </c>
      <c r="D26" t="s">
        <v>122</v>
      </c>
      <c r="E26" t="s">
        <v>123</v>
      </c>
      <c r="F26" t="s">
        <v>21</v>
      </c>
      <c r="G26" t="s">
        <v>22</v>
      </c>
      <c r="H26" t="s">
        <v>23</v>
      </c>
      <c r="I26" t="s">
        <v>23</v>
      </c>
      <c r="J26" t="n">
        <v>2.0</v>
      </c>
      <c r="K26" t="n">
        <f>SUM(M26:INDEX(M26:XFD26,1,M3))</f>
        <v>0.0</v>
      </c>
      <c r="L26" s="28"/>
    </row>
    <row r="27">
      <c r="A27" t="s">
        <v>124</v>
      </c>
      <c r="B27" t="s">
        <v>125</v>
      </c>
      <c r="C27" t="s">
        <v>126</v>
      </c>
      <c r="D27" t="s">
        <v>127</v>
      </c>
      <c r="E27" t="s">
        <v>128</v>
      </c>
      <c r="F27" t="s">
        <v>21</v>
      </c>
      <c r="G27" t="s">
        <v>22</v>
      </c>
      <c r="H27" t="s">
        <v>23</v>
      </c>
      <c r="I27" t="s">
        <v>23</v>
      </c>
      <c r="J27" t="n">
        <v>2.0</v>
      </c>
      <c r="K27" t="n">
        <f>SUM(M27:INDEX(M27:XFD27,1,M3))</f>
        <v>0.0</v>
      </c>
      <c r="L27" s="28"/>
    </row>
    <row r="28">
      <c r="A28" t="s">
        <v>129</v>
      </c>
      <c r="B28" t="s">
        <v>130</v>
      </c>
      <c r="C28" t="s">
        <v>131</v>
      </c>
      <c r="D28" t="s">
        <v>132</v>
      </c>
      <c r="E28" t="s">
        <v>133</v>
      </c>
      <c r="F28" t="s">
        <v>21</v>
      </c>
      <c r="G28" t="s">
        <v>22</v>
      </c>
      <c r="H28" t="s">
        <v>23</v>
      </c>
      <c r="I28" t="s">
        <v>23</v>
      </c>
      <c r="J28" t="n">
        <v>8.0</v>
      </c>
      <c r="K28" t="n">
        <f>SUM(M28:INDEX(M28:XFD28,1,M3))</f>
        <v>0.0</v>
      </c>
      <c r="L28" s="28"/>
    </row>
    <row r="29">
      <c r="A29" t="s">
        <v>134</v>
      </c>
      <c r="B29" t="s">
        <v>135</v>
      </c>
      <c r="C29" t="s">
        <v>136</v>
      </c>
      <c r="D29" t="s">
        <v>137</v>
      </c>
      <c r="E29" t="s">
        <v>138</v>
      </c>
      <c r="F29" t="s">
        <v>21</v>
      </c>
      <c r="G29" t="s">
        <v>22</v>
      </c>
      <c r="H29" t="s">
        <v>23</v>
      </c>
      <c r="I29" t="s">
        <v>23</v>
      </c>
      <c r="J29" t="n">
        <v>15.0</v>
      </c>
      <c r="K29" t="n">
        <f>SUM(M29:INDEX(M29:XFD29,1,M3))</f>
        <v>0.0</v>
      </c>
      <c r="L29" s="28"/>
    </row>
    <row r="30">
      <c r="A30" t="s">
        <v>139</v>
      </c>
      <c r="B30" t="s">
        <v>140</v>
      </c>
      <c r="C30" t="s">
        <v>141</v>
      </c>
      <c r="D30" t="s">
        <v>142</v>
      </c>
      <c r="E30" t="s">
        <v>143</v>
      </c>
      <c r="F30" t="s">
        <v>21</v>
      </c>
      <c r="G30" t="s">
        <v>22</v>
      </c>
      <c r="H30" t="s">
        <v>23</v>
      </c>
      <c r="I30" t="s">
        <v>23</v>
      </c>
      <c r="J30" t="n">
        <v>4.0</v>
      </c>
      <c r="K30" t="n">
        <f>SUM(M30:INDEX(M30:XFD30,1,M3))</f>
        <v>0.0</v>
      </c>
      <c r="L30" s="28"/>
    </row>
    <row r="31">
      <c r="A31" t="s">
        <v>144</v>
      </c>
      <c r="B31" t="s">
        <v>145</v>
      </c>
      <c r="C31" t="s">
        <v>146</v>
      </c>
      <c r="D31" t="s">
        <v>147</v>
      </c>
      <c r="E31" t="s">
        <v>148</v>
      </c>
      <c r="F31" t="s">
        <v>21</v>
      </c>
      <c r="G31" t="s">
        <v>22</v>
      </c>
      <c r="H31" t="s">
        <v>23</v>
      </c>
      <c r="I31" t="s">
        <v>23</v>
      </c>
      <c r="J31" t="n">
        <v>12.0</v>
      </c>
      <c r="K31" t="n">
        <f>SUM(M31:INDEX(M31:XFD31,1,M3))</f>
        <v>0.0</v>
      </c>
      <c r="L31" s="28"/>
    </row>
    <row r="32">
      <c r="A32" t="s">
        <v>149</v>
      </c>
      <c r="B32" t="s">
        <v>150</v>
      </c>
      <c r="C32" t="s">
        <v>151</v>
      </c>
      <c r="D32" t="s">
        <v>152</v>
      </c>
      <c r="E32" t="s">
        <v>153</v>
      </c>
      <c r="F32" t="s">
        <v>21</v>
      </c>
      <c r="G32" t="s">
        <v>22</v>
      </c>
      <c r="H32" t="s">
        <v>23</v>
      </c>
      <c r="I32" t="s">
        <v>23</v>
      </c>
      <c r="J32" t="n">
        <v>7.0</v>
      </c>
      <c r="K32" t="n">
        <f>SUM(M32:INDEX(M32:XFD32,1,M3))</f>
        <v>0.0</v>
      </c>
      <c r="L32" s="28"/>
    </row>
    <row r="33">
      <c r="A33" t="s">
        <v>154</v>
      </c>
      <c r="B33" t="s">
        <v>155</v>
      </c>
      <c r="C33" t="s">
        <v>156</v>
      </c>
      <c r="D33" t="s">
        <v>157</v>
      </c>
      <c r="E33" t="s">
        <v>158</v>
      </c>
      <c r="F33" t="s">
        <v>21</v>
      </c>
      <c r="G33" t="s">
        <v>22</v>
      </c>
      <c r="H33" t="s">
        <v>23</v>
      </c>
      <c r="I33" t="s">
        <v>23</v>
      </c>
      <c r="J33" t="n">
        <v>1.0</v>
      </c>
      <c r="K33" t="n">
        <f>SUM(M33:INDEX(M33:XFD33,1,M3))</f>
        <v>0.0</v>
      </c>
      <c r="L33" s="28"/>
    </row>
    <row r="34">
      <c r="A34" t="s">
        <v>159</v>
      </c>
      <c r="B34" t="s">
        <v>160</v>
      </c>
      <c r="C34" t="s">
        <v>161</v>
      </c>
      <c r="D34" t="s">
        <v>162</v>
      </c>
      <c r="E34" t="s">
        <v>163</v>
      </c>
      <c r="F34" t="s">
        <v>21</v>
      </c>
      <c r="G34" t="s">
        <v>22</v>
      </c>
      <c r="H34" t="s">
        <v>23</v>
      </c>
      <c r="I34" t="s">
        <v>23</v>
      </c>
      <c r="J34" t="n">
        <v>7.0</v>
      </c>
      <c r="K34" t="n">
        <f>SUM(M34:INDEX(M34:XFD34,1,M3))</f>
        <v>0.0</v>
      </c>
      <c r="L34" s="28"/>
    </row>
    <row r="35">
      <c r="A35" t="s">
        <v>164</v>
      </c>
      <c r="B35" t="s">
        <v>165</v>
      </c>
      <c r="C35" t="s">
        <v>166</v>
      </c>
      <c r="D35" t="s">
        <v>167</v>
      </c>
      <c r="E35" t="s">
        <v>168</v>
      </c>
      <c r="F35" t="s">
        <v>21</v>
      </c>
      <c r="G35" t="s">
        <v>22</v>
      </c>
      <c r="H35" t="s">
        <v>23</v>
      </c>
      <c r="I35" t="s">
        <v>23</v>
      </c>
      <c r="J35" t="n">
        <v>10.0</v>
      </c>
      <c r="K35" t="n">
        <f>SUM(M35:INDEX(M35:XFD35,1,M3))</f>
        <v>0.0</v>
      </c>
      <c r="L35" s="28"/>
    </row>
    <row r="36">
      <c r="A36" t="s">
        <v>169</v>
      </c>
      <c r="B36" t="s">
        <v>170</v>
      </c>
      <c r="C36" t="s">
        <v>171</v>
      </c>
      <c r="D36" t="s">
        <v>172</v>
      </c>
      <c r="E36" t="s">
        <v>173</v>
      </c>
      <c r="F36" t="s">
        <v>21</v>
      </c>
      <c r="G36" t="s">
        <v>22</v>
      </c>
      <c r="H36" t="s">
        <v>23</v>
      </c>
      <c r="I36" t="s">
        <v>23</v>
      </c>
      <c r="J36" t="n">
        <v>3.0</v>
      </c>
      <c r="K36" t="n">
        <f>SUM(M36:INDEX(M36:XFD36,1,M3))</f>
        <v>0.0</v>
      </c>
      <c r="L36" s="28"/>
    </row>
    <row r="37">
      <c r="A37" t="s">
        <v>174</v>
      </c>
      <c r="B37" t="s">
        <v>175</v>
      </c>
      <c r="C37" t="s">
        <v>176</v>
      </c>
      <c r="D37" t="s">
        <v>177</v>
      </c>
      <c r="E37" t="s">
        <v>178</v>
      </c>
      <c r="F37" t="s">
        <v>21</v>
      </c>
      <c r="G37" t="s">
        <v>22</v>
      </c>
      <c r="H37" t="s">
        <v>23</v>
      </c>
      <c r="I37" t="s">
        <v>23</v>
      </c>
      <c r="J37" t="n">
        <v>5.0</v>
      </c>
      <c r="K37" t="n">
        <f>SUM(M37:INDEX(M37:XFD37,1,M3))</f>
        <v>0.0</v>
      </c>
      <c r="L37" s="28"/>
    </row>
    <row r="38">
      <c r="A38" t="s">
        <v>179</v>
      </c>
      <c r="B38" t="s">
        <v>180</v>
      </c>
      <c r="C38" t="s">
        <v>181</v>
      </c>
      <c r="D38" t="s">
        <v>182</v>
      </c>
      <c r="E38" t="s">
        <v>183</v>
      </c>
      <c r="F38" t="s">
        <v>21</v>
      </c>
      <c r="G38" t="s">
        <v>22</v>
      </c>
      <c r="H38" t="s">
        <v>23</v>
      </c>
      <c r="I38" t="s">
        <v>23</v>
      </c>
      <c r="J38" t="n">
        <v>8.0</v>
      </c>
      <c r="K38" t="n">
        <f>SUM(M38:INDEX(M38:XFD38,1,M3))</f>
        <v>0.0</v>
      </c>
      <c r="L38" s="28"/>
    </row>
    <row r="39">
      <c r="A39" t="s">
        <v>184</v>
      </c>
      <c r="B39" t="s">
        <v>185</v>
      </c>
      <c r="C39" t="s">
        <v>186</v>
      </c>
      <c r="D39" t="s">
        <v>187</v>
      </c>
      <c r="E39" t="s">
        <v>188</v>
      </c>
      <c r="F39" t="s">
        <v>21</v>
      </c>
      <c r="G39" t="s">
        <v>22</v>
      </c>
      <c r="H39" t="s">
        <v>23</v>
      </c>
      <c r="I39" t="s">
        <v>23</v>
      </c>
      <c r="J39" t="n">
        <v>1.0</v>
      </c>
      <c r="K39" t="n">
        <f>SUM(M39:INDEX(M39:XFD39,1,M3))</f>
        <v>0.0</v>
      </c>
      <c r="L39" s="28"/>
    </row>
    <row r="40">
      <c r="A40" t="s">
        <v>189</v>
      </c>
      <c r="B40" t="s">
        <v>190</v>
      </c>
      <c r="C40" t="s">
        <v>191</v>
      </c>
      <c r="D40" t="s">
        <v>192</v>
      </c>
      <c r="E40" t="s">
        <v>193</v>
      </c>
      <c r="F40" t="s">
        <v>21</v>
      </c>
      <c r="G40" t="s">
        <v>22</v>
      </c>
      <c r="H40" t="s">
        <v>23</v>
      </c>
      <c r="I40" t="s">
        <v>23</v>
      </c>
      <c r="J40" t="n">
        <v>1.0</v>
      </c>
      <c r="K40" t="n">
        <f>SUM(M40:INDEX(M40:XFD40,1,M3))</f>
        <v>0.0</v>
      </c>
      <c r="L40" s="28"/>
    </row>
    <row r="41">
      <c r="A41" t="s">
        <v>194</v>
      </c>
      <c r="B41" t="s">
        <v>195</v>
      </c>
      <c r="C41" t="s">
        <v>196</v>
      </c>
      <c r="D41" t="s">
        <v>197</v>
      </c>
      <c r="E41" t="s">
        <v>198</v>
      </c>
      <c r="F41" t="s">
        <v>21</v>
      </c>
      <c r="G41" t="s">
        <v>22</v>
      </c>
      <c r="H41" t="s">
        <v>23</v>
      </c>
      <c r="I41" t="s">
        <v>23</v>
      </c>
      <c r="J41" t="n">
        <v>4.0</v>
      </c>
      <c r="K41" t="n">
        <f>SUM(M41:INDEX(M41:XFD41,1,M3))</f>
        <v>0.0</v>
      </c>
      <c r="L41" s="28"/>
    </row>
    <row r="42">
      <c r="A42" t="s">
        <v>199</v>
      </c>
      <c r="B42" t="s">
        <v>200</v>
      </c>
      <c r="C42" t="s">
        <v>201</v>
      </c>
      <c r="D42" t="s">
        <v>202</v>
      </c>
      <c r="E42" t="s">
        <v>203</v>
      </c>
      <c r="F42" t="s">
        <v>21</v>
      </c>
      <c r="G42" t="s">
        <v>22</v>
      </c>
      <c r="H42" t="s">
        <v>23</v>
      </c>
      <c r="I42" t="s">
        <v>23</v>
      </c>
      <c r="J42" t="n">
        <v>3.0</v>
      </c>
      <c r="K42" t="n">
        <f>SUM(M42:INDEX(M42:XFD42,1,M3))</f>
        <v>0.0</v>
      </c>
      <c r="L42" s="28"/>
    </row>
    <row r="43">
      <c r="A43" t="s">
        <v>204</v>
      </c>
      <c r="B43" t="s">
        <v>205</v>
      </c>
      <c r="C43" t="s">
        <v>206</v>
      </c>
      <c r="D43" t="s">
        <v>207</v>
      </c>
      <c r="E43" t="s">
        <v>208</v>
      </c>
      <c r="F43" t="s">
        <v>21</v>
      </c>
      <c r="G43" t="s">
        <v>22</v>
      </c>
      <c r="H43" t="s">
        <v>23</v>
      </c>
      <c r="I43" t="s">
        <v>23</v>
      </c>
      <c r="J43" t="n">
        <v>2.0</v>
      </c>
      <c r="K43" t="n">
        <f>SUM(M43:INDEX(M43:XFD43,1,M3))</f>
        <v>0.0</v>
      </c>
      <c r="L43" s="28"/>
    </row>
    <row r="44">
      <c r="A44" t="s">
        <v>209</v>
      </c>
      <c r="B44" t="s">
        <v>210</v>
      </c>
      <c r="C44" t="s">
        <v>211</v>
      </c>
      <c r="D44" t="s">
        <v>212</v>
      </c>
      <c r="E44" t="s">
        <v>213</v>
      </c>
      <c r="F44" t="s">
        <v>21</v>
      </c>
      <c r="G44" t="s">
        <v>22</v>
      </c>
      <c r="H44" t="s">
        <v>23</v>
      </c>
      <c r="I44" t="s">
        <v>23</v>
      </c>
      <c r="J44" t="n">
        <v>2.0</v>
      </c>
      <c r="K44" t="n">
        <f>SUM(M44:INDEX(M44:XFD44,1,M3))</f>
        <v>0.0</v>
      </c>
      <c r="L44" s="28"/>
    </row>
    <row r="45">
      <c r="A45" t="s">
        <v>214</v>
      </c>
      <c r="B45" t="s">
        <v>215</v>
      </c>
      <c r="C45" t="s">
        <v>216</v>
      </c>
      <c r="D45" t="s">
        <v>217</v>
      </c>
      <c r="E45" t="s">
        <v>218</v>
      </c>
      <c r="F45" t="s">
        <v>21</v>
      </c>
      <c r="G45" t="s">
        <v>22</v>
      </c>
      <c r="H45" t="s">
        <v>23</v>
      </c>
      <c r="I45" t="s">
        <v>23</v>
      </c>
      <c r="J45" t="n">
        <v>1.0</v>
      </c>
      <c r="K45" t="n">
        <f>SUM(M45:INDEX(M45:XFD45,1,M3))</f>
        <v>0.0</v>
      </c>
      <c r="L45" s="28"/>
    </row>
    <row r="46">
      <c r="A46" t="s">
        <v>219</v>
      </c>
      <c r="B46" t="s">
        <v>220</v>
      </c>
      <c r="C46" t="s">
        <v>221</v>
      </c>
      <c r="D46" t="s">
        <v>222</v>
      </c>
      <c r="E46" t="s">
        <v>223</v>
      </c>
      <c r="F46" t="s">
        <v>21</v>
      </c>
      <c r="G46" t="s">
        <v>22</v>
      </c>
      <c r="H46" t="s">
        <v>23</v>
      </c>
      <c r="I46" t="s">
        <v>23</v>
      </c>
      <c r="J46" t="n">
        <v>6.0</v>
      </c>
      <c r="K46" t="n">
        <f>SUM(M46:INDEX(M46:XFD46,1,M3))</f>
        <v>0.0</v>
      </c>
      <c r="L46" s="28"/>
    </row>
    <row r="47">
      <c r="A47" t="s">
        <v>224</v>
      </c>
      <c r="B47" t="s">
        <v>225</v>
      </c>
      <c r="C47" t="s">
        <v>226</v>
      </c>
      <c r="D47" t="s">
        <v>227</v>
      </c>
      <c r="E47" t="s">
        <v>228</v>
      </c>
      <c r="F47" t="s">
        <v>21</v>
      </c>
      <c r="G47" t="s">
        <v>22</v>
      </c>
      <c r="H47" t="s">
        <v>23</v>
      </c>
      <c r="I47" t="s">
        <v>23</v>
      </c>
      <c r="J47" t="n">
        <v>1.0</v>
      </c>
      <c r="K47" t="n">
        <f>SUM(M47:INDEX(M47:XFD47,1,M3))</f>
        <v>0.0</v>
      </c>
      <c r="L47" s="28"/>
    </row>
    <row r="48">
      <c r="A48" t="s">
        <v>229</v>
      </c>
      <c r="B48" t="s">
        <v>230</v>
      </c>
      <c r="C48" t="s">
        <v>231</v>
      </c>
      <c r="D48" t="s">
        <v>232</v>
      </c>
      <c r="E48" t="s">
        <v>233</v>
      </c>
      <c r="F48" t="s">
        <v>21</v>
      </c>
      <c r="G48" t="s">
        <v>22</v>
      </c>
      <c r="H48" t="s">
        <v>23</v>
      </c>
      <c r="I48" t="s">
        <v>23</v>
      </c>
      <c r="J48" t="n">
        <v>1.0</v>
      </c>
      <c r="K48" t="n">
        <f>SUM(M48:INDEX(M48:XFD48,1,M3))</f>
        <v>0.0</v>
      </c>
      <c r="L48" s="28"/>
    </row>
    <row r="49">
      <c r="A49" t="s">
        <v>234</v>
      </c>
      <c r="B49" t="s">
        <v>235</v>
      </c>
      <c r="C49" t="s">
        <v>236</v>
      </c>
      <c r="D49" t="s">
        <v>237</v>
      </c>
      <c r="E49" t="s">
        <v>238</v>
      </c>
      <c r="F49" t="s">
        <v>21</v>
      </c>
      <c r="G49" t="s">
        <v>22</v>
      </c>
      <c r="H49" t="s">
        <v>23</v>
      </c>
      <c r="I49" t="s">
        <v>23</v>
      </c>
      <c r="J49" t="n">
        <v>2.0</v>
      </c>
      <c r="K49" t="n">
        <f>SUM(M49:INDEX(M49:XFD49,1,M3))</f>
        <v>0.0</v>
      </c>
      <c r="L49" s="28"/>
    </row>
    <row r="50">
      <c r="A50" t="s">
        <v>239</v>
      </c>
      <c r="B50" t="s">
        <v>240</v>
      </c>
      <c r="C50" t="s">
        <v>241</v>
      </c>
      <c r="D50" t="s">
        <v>242</v>
      </c>
      <c r="E50" t="s">
        <v>243</v>
      </c>
      <c r="F50" t="s">
        <v>21</v>
      </c>
      <c r="G50" t="s">
        <v>22</v>
      </c>
      <c r="H50" t="s">
        <v>23</v>
      </c>
      <c r="I50" t="s">
        <v>23</v>
      </c>
      <c r="J50" t="n">
        <v>10.0</v>
      </c>
      <c r="K50" t="n">
        <f>SUM(M50:INDEX(M50:XFD50,1,M3))</f>
        <v>0.0</v>
      </c>
      <c r="L50" s="28"/>
    </row>
    <row r="51">
      <c r="A51" t="s">
        <v>244</v>
      </c>
      <c r="B51" t="s">
        <v>245</v>
      </c>
      <c r="C51" t="s">
        <v>246</v>
      </c>
      <c r="D51" t="s">
        <v>247</v>
      </c>
      <c r="E51" t="s">
        <v>248</v>
      </c>
      <c r="F51" t="s">
        <v>21</v>
      </c>
      <c r="G51" t="s">
        <v>22</v>
      </c>
      <c r="H51" t="s">
        <v>23</v>
      </c>
      <c r="I51" t="s">
        <v>23</v>
      </c>
      <c r="J51" t="n">
        <v>1.0</v>
      </c>
      <c r="K51" t="n">
        <f>SUM(M51:INDEX(M51:XFD51,1,M3))</f>
        <v>0.0</v>
      </c>
      <c r="L51" s="28"/>
    </row>
    <row r="52">
      <c r="A52" t="s">
        <v>249</v>
      </c>
      <c r="B52" t="s">
        <v>250</v>
      </c>
      <c r="C52" t="s">
        <v>251</v>
      </c>
      <c r="D52" t="s">
        <v>252</v>
      </c>
      <c r="E52" t="s">
        <v>253</v>
      </c>
      <c r="F52" t="s">
        <v>21</v>
      </c>
      <c r="G52" t="s">
        <v>22</v>
      </c>
      <c r="H52" t="s">
        <v>23</v>
      </c>
      <c r="I52" t="s">
        <v>23</v>
      </c>
      <c r="J52" t="n">
        <v>8.0</v>
      </c>
      <c r="K52" t="n">
        <f>SUM(M52:INDEX(M52:XFD52,1,M3))</f>
        <v>0.0</v>
      </c>
      <c r="L52" s="28"/>
    </row>
    <row r="53">
      <c r="A53" t="s">
        <v>254</v>
      </c>
      <c r="B53" t="s">
        <v>255</v>
      </c>
      <c r="C53" t="s">
        <v>256</v>
      </c>
      <c r="D53" t="s">
        <v>257</v>
      </c>
      <c r="E53" t="s">
        <v>258</v>
      </c>
      <c r="F53" t="s">
        <v>21</v>
      </c>
      <c r="G53" t="s">
        <v>22</v>
      </c>
      <c r="H53" t="s">
        <v>23</v>
      </c>
      <c r="I53" t="s">
        <v>23</v>
      </c>
      <c r="J53" t="n">
        <v>1.0</v>
      </c>
      <c r="K53" t="n">
        <f>SUM(M53:INDEX(M53:XFD53,1,M3))</f>
        <v>0.0</v>
      </c>
      <c r="L53" s="28"/>
    </row>
    <row r="54">
      <c r="A54" t="s">
        <v>259</v>
      </c>
      <c r="B54" t="s">
        <v>260</v>
      </c>
      <c r="C54" t="s">
        <v>261</v>
      </c>
      <c r="D54" t="s">
        <v>262</v>
      </c>
      <c r="E54" t="s">
        <v>263</v>
      </c>
      <c r="F54" t="s">
        <v>21</v>
      </c>
      <c r="G54" t="s">
        <v>22</v>
      </c>
      <c r="H54" t="s">
        <v>23</v>
      </c>
      <c r="I54" t="s">
        <v>23</v>
      </c>
      <c r="J54" t="n">
        <v>1.0</v>
      </c>
      <c r="K54" t="n">
        <f>SUM(M54:INDEX(M54:XFD54,1,M3))</f>
        <v>0.0</v>
      </c>
      <c r="L54" s="28"/>
    </row>
    <row r="55">
      <c r="A55" t="s">
        <v>264</v>
      </c>
      <c r="B55" t="s">
        <v>265</v>
      </c>
      <c r="C55" t="s">
        <v>266</v>
      </c>
      <c r="D55" t="s">
        <v>267</v>
      </c>
      <c r="E55" t="s">
        <v>268</v>
      </c>
      <c r="F55" t="s">
        <v>21</v>
      </c>
      <c r="G55" t="s">
        <v>22</v>
      </c>
      <c r="H55" t="s">
        <v>23</v>
      </c>
      <c r="I55" t="s">
        <v>23</v>
      </c>
      <c r="J55" t="n">
        <v>1.0</v>
      </c>
      <c r="K55" t="n">
        <f>SUM(M55:INDEX(M55:XFD55,1,M3))</f>
        <v>0.0</v>
      </c>
      <c r="L55" s="28"/>
    </row>
    <row r="56">
      <c r="A56" t="s">
        <v>269</v>
      </c>
      <c r="B56" t="s">
        <v>270</v>
      </c>
      <c r="C56" t="s">
        <v>271</v>
      </c>
      <c r="D56" t="s">
        <v>272</v>
      </c>
      <c r="E56" t="s">
        <v>273</v>
      </c>
      <c r="F56" t="s">
        <v>21</v>
      </c>
      <c r="G56" t="s">
        <v>22</v>
      </c>
      <c r="H56" t="s">
        <v>23</v>
      </c>
      <c r="I56" t="s">
        <v>23</v>
      </c>
      <c r="J56" t="n">
        <v>1.0</v>
      </c>
      <c r="K56" t="n">
        <f>SUM(M56:INDEX(M56:XFD56,1,M3))</f>
        <v>0.0</v>
      </c>
      <c r="L56" s="28"/>
    </row>
    <row r="57">
      <c r="A57" t="s">
        <v>274</v>
      </c>
      <c r="B57" t="s">
        <v>275</v>
      </c>
      <c r="C57" t="s">
        <v>276</v>
      </c>
      <c r="D57" t="s">
        <v>277</v>
      </c>
      <c r="E57" t="s">
        <v>278</v>
      </c>
      <c r="F57" t="s">
        <v>21</v>
      </c>
      <c r="G57" t="s">
        <v>22</v>
      </c>
      <c r="H57" t="s">
        <v>23</v>
      </c>
      <c r="I57" t="s">
        <v>23</v>
      </c>
      <c r="J57" t="n">
        <v>2.0</v>
      </c>
      <c r="K57" t="n">
        <f>SUM(M57:INDEX(M57:XFD57,1,M3))</f>
        <v>0.0</v>
      </c>
      <c r="L57" s="28"/>
    </row>
    <row r="58">
      <c r="A58" t="s">
        <v>279</v>
      </c>
      <c r="B58" t="s">
        <v>280</v>
      </c>
      <c r="C58" t="s">
        <v>281</v>
      </c>
      <c r="D58" t="s">
        <v>282</v>
      </c>
      <c r="E58" t="s">
        <v>283</v>
      </c>
      <c r="F58" t="s">
        <v>21</v>
      </c>
      <c r="G58" t="s">
        <v>22</v>
      </c>
      <c r="H58" t="s">
        <v>23</v>
      </c>
      <c r="I58" t="s">
        <v>23</v>
      </c>
      <c r="J58" t="n">
        <v>4.0</v>
      </c>
      <c r="K58" t="n">
        <f>SUM(M58:INDEX(M58:XFD58,1,M3))</f>
        <v>0.0</v>
      </c>
      <c r="L58" s="28"/>
    </row>
    <row r="59">
      <c r="A59" t="s">
        <v>284</v>
      </c>
      <c r="B59" t="s">
        <v>285</v>
      </c>
      <c r="C59" t="s">
        <v>286</v>
      </c>
      <c r="D59" t="s">
        <v>287</v>
      </c>
      <c r="E59" t="s">
        <v>288</v>
      </c>
      <c r="F59" t="s">
        <v>21</v>
      </c>
      <c r="G59" t="s">
        <v>22</v>
      </c>
      <c r="H59" t="s">
        <v>23</v>
      </c>
      <c r="I59" t="s">
        <v>23</v>
      </c>
      <c r="J59" t="n">
        <v>4.0</v>
      </c>
      <c r="K59" t="n">
        <f>SUM(M59:INDEX(M59:XFD59,1,M3))</f>
        <v>0.0</v>
      </c>
      <c r="L59" s="28"/>
    </row>
    <row r="60">
      <c r="A60" t="s">
        <v>289</v>
      </c>
      <c r="B60" t="s">
        <v>290</v>
      </c>
      <c r="C60" t="s">
        <v>291</v>
      </c>
      <c r="D60" t="s">
        <v>292</v>
      </c>
      <c r="E60" t="s">
        <v>293</v>
      </c>
      <c r="F60" t="s">
        <v>21</v>
      </c>
      <c r="G60" t="s">
        <v>22</v>
      </c>
      <c r="H60" t="s">
        <v>23</v>
      </c>
      <c r="I60" t="s">
        <v>23</v>
      </c>
      <c r="J60" t="n">
        <v>3.0</v>
      </c>
      <c r="K60" t="n">
        <f>SUM(M60:INDEX(M60:XFD60,1,M3))</f>
        <v>0.0</v>
      </c>
      <c r="L60" s="28"/>
    </row>
    <row r="61">
      <c r="A61" t="s">
        <v>294</v>
      </c>
      <c r="B61" t="s">
        <v>295</v>
      </c>
      <c r="C61" t="s">
        <v>296</v>
      </c>
      <c r="D61" t="s">
        <v>297</v>
      </c>
      <c r="E61" t="s">
        <v>298</v>
      </c>
      <c r="F61" t="s">
        <v>21</v>
      </c>
      <c r="G61" t="s">
        <v>22</v>
      </c>
      <c r="H61" t="s">
        <v>23</v>
      </c>
      <c r="I61" t="s">
        <v>23</v>
      </c>
      <c r="J61" t="n">
        <v>1.0</v>
      </c>
      <c r="K61" t="n">
        <f>SUM(M61:INDEX(M61:XFD61,1,M3))</f>
        <v>0.0</v>
      </c>
      <c r="L61" s="28"/>
    </row>
    <row r="62">
      <c r="A62" t="s">
        <v>299</v>
      </c>
      <c r="B62" t="s">
        <v>300</v>
      </c>
      <c r="C62" t="s">
        <v>301</v>
      </c>
      <c r="D62" t="s">
        <v>302</v>
      </c>
      <c r="E62" t="s">
        <v>303</v>
      </c>
      <c r="F62" t="s">
        <v>21</v>
      </c>
      <c r="G62" t="s">
        <v>22</v>
      </c>
      <c r="H62" t="s">
        <v>23</v>
      </c>
      <c r="I62" t="s">
        <v>23</v>
      </c>
      <c r="J62" t="n">
        <v>10.0</v>
      </c>
      <c r="K62" t="n">
        <f>SUM(M62:INDEX(M62:XFD62,1,M3))</f>
        <v>0.0</v>
      </c>
      <c r="L62" s="28"/>
    </row>
    <row r="63">
      <c r="A63" t="s">
        <v>304</v>
      </c>
      <c r="B63" t="s">
        <v>305</v>
      </c>
      <c r="C63" t="s">
        <v>306</v>
      </c>
      <c r="D63" t="s">
        <v>307</v>
      </c>
      <c r="E63" t="s">
        <v>308</v>
      </c>
      <c r="F63" t="s">
        <v>21</v>
      </c>
      <c r="G63" t="s">
        <v>22</v>
      </c>
      <c r="H63" t="s">
        <v>23</v>
      </c>
      <c r="I63" t="s">
        <v>23</v>
      </c>
      <c r="J63" t="n">
        <v>10.0</v>
      </c>
      <c r="K63" t="n">
        <f>SUM(M63:INDEX(M63:XFD63,1,M3))</f>
        <v>0.0</v>
      </c>
      <c r="L63" s="28"/>
    </row>
    <row r="64">
      <c r="A64" t="s">
        <v>309</v>
      </c>
      <c r="B64" t="s">
        <v>310</v>
      </c>
      <c r="C64" t="s">
        <v>311</v>
      </c>
      <c r="D64" t="s">
        <v>312</v>
      </c>
      <c r="E64" t="s">
        <v>313</v>
      </c>
      <c r="F64" t="s">
        <v>21</v>
      </c>
      <c r="G64" t="s">
        <v>22</v>
      </c>
      <c r="H64" t="s">
        <v>23</v>
      </c>
      <c r="I64" t="s">
        <v>23</v>
      </c>
      <c r="J64" t="n">
        <v>8.0</v>
      </c>
      <c r="K64" t="n">
        <f>SUM(M64:INDEX(M64:XFD64,1,M3))</f>
        <v>0.0</v>
      </c>
      <c r="L64" s="28"/>
    </row>
    <row r="65">
      <c r="A65" t="s">
        <v>314</v>
      </c>
      <c r="B65" t="s">
        <v>315</v>
      </c>
      <c r="C65" t="s">
        <v>316</v>
      </c>
      <c r="D65" t="s">
        <v>317</v>
      </c>
      <c r="E65" t="s">
        <v>318</v>
      </c>
      <c r="F65" t="s">
        <v>21</v>
      </c>
      <c r="G65" t="s">
        <v>22</v>
      </c>
      <c r="H65" t="s">
        <v>23</v>
      </c>
      <c r="I65" t="s">
        <v>23</v>
      </c>
      <c r="J65" t="n">
        <v>2.0</v>
      </c>
      <c r="K65" t="n">
        <f>SUM(M65:INDEX(M65:XFD65,1,M3))</f>
        <v>0.0</v>
      </c>
      <c r="L65" s="28"/>
    </row>
    <row r="66">
      <c r="A66" t="s">
        <v>319</v>
      </c>
      <c r="B66" t="s">
        <v>320</v>
      </c>
      <c r="C66" t="s">
        <v>321</v>
      </c>
      <c r="D66" t="s">
        <v>322</v>
      </c>
      <c r="E66" t="s">
        <v>323</v>
      </c>
      <c r="F66" t="s">
        <v>21</v>
      </c>
      <c r="G66" t="s">
        <v>22</v>
      </c>
      <c r="H66" t="s">
        <v>23</v>
      </c>
      <c r="I66" t="s">
        <v>23</v>
      </c>
      <c r="J66" t="n">
        <v>11.0</v>
      </c>
      <c r="K66" t="n">
        <f>SUM(M66:INDEX(M66:XFD66,1,M3))</f>
        <v>0.0</v>
      </c>
      <c r="L66" s="28"/>
    </row>
    <row r="67">
      <c r="A67" t="s">
        <v>324</v>
      </c>
      <c r="B67" t="s">
        <v>325</v>
      </c>
      <c r="C67" t="s">
        <v>326</v>
      </c>
      <c r="D67" t="s">
        <v>327</v>
      </c>
      <c r="E67" t="s">
        <v>328</v>
      </c>
      <c r="F67" t="s">
        <v>21</v>
      </c>
      <c r="G67" t="s">
        <v>22</v>
      </c>
      <c r="H67" t="s">
        <v>23</v>
      </c>
      <c r="I67" t="s">
        <v>23</v>
      </c>
      <c r="J67" t="n">
        <v>1.0</v>
      </c>
      <c r="K67" t="n">
        <f>SUM(M67:INDEX(M67:XFD67,1,M3))</f>
        <v>0.0</v>
      </c>
      <c r="L67" s="28"/>
    </row>
    <row r="68">
      <c r="A68" t="s">
        <v>329</v>
      </c>
      <c r="B68" t="s">
        <v>330</v>
      </c>
      <c r="C68" t="s">
        <v>331</v>
      </c>
      <c r="D68" t="s">
        <v>332</v>
      </c>
      <c r="E68" t="s">
        <v>333</v>
      </c>
      <c r="F68" t="s">
        <v>21</v>
      </c>
      <c r="G68" t="s">
        <v>22</v>
      </c>
      <c r="H68" t="s">
        <v>23</v>
      </c>
      <c r="I68" t="s">
        <v>23</v>
      </c>
      <c r="J68" t="n">
        <v>1.0</v>
      </c>
      <c r="K68" t="n">
        <f>SUM(M68:INDEX(M68:XFD68,1,M3))</f>
        <v>0.0</v>
      </c>
      <c r="L68" s="28"/>
    </row>
    <row r="69">
      <c r="A69" t="s">
        <v>334</v>
      </c>
      <c r="B69" t="s">
        <v>335</v>
      </c>
      <c r="C69" t="s">
        <v>336</v>
      </c>
      <c r="D69" t="s">
        <v>337</v>
      </c>
      <c r="E69" t="s">
        <v>338</v>
      </c>
      <c r="F69" t="s">
        <v>21</v>
      </c>
      <c r="G69" t="s">
        <v>22</v>
      </c>
      <c r="H69" t="s">
        <v>23</v>
      </c>
      <c r="I69" t="s">
        <v>23</v>
      </c>
      <c r="J69" t="n">
        <v>24.0</v>
      </c>
      <c r="K69" t="n">
        <f>SUM(M69:INDEX(M69:XFD69,1,M3))</f>
        <v>0.0</v>
      </c>
      <c r="L69" s="28"/>
    </row>
    <row r="70">
      <c r="A70" t="s">
        <v>339</v>
      </c>
      <c r="B70" t="s">
        <v>340</v>
      </c>
      <c r="C70" t="s">
        <v>341</v>
      </c>
      <c r="D70" t="s">
        <v>342</v>
      </c>
      <c r="E70" t="s">
        <v>343</v>
      </c>
      <c r="F70" t="s">
        <v>21</v>
      </c>
      <c r="G70" t="s">
        <v>22</v>
      </c>
      <c r="H70" t="s">
        <v>23</v>
      </c>
      <c r="I70" t="s">
        <v>23</v>
      </c>
      <c r="J70" t="n">
        <v>4.0</v>
      </c>
      <c r="K70" t="n">
        <f>SUM(M70:INDEX(M70:XFD70,1,M3))</f>
        <v>0.0</v>
      </c>
      <c r="L70" s="28"/>
    </row>
    <row r="71">
      <c r="A71" t="s">
        <v>344</v>
      </c>
      <c r="B71" t="s">
        <v>345</v>
      </c>
      <c r="C71" t="s">
        <v>346</v>
      </c>
      <c r="D71" t="s">
        <v>347</v>
      </c>
      <c r="E71" t="s">
        <v>348</v>
      </c>
      <c r="F71" t="s">
        <v>21</v>
      </c>
      <c r="G71" t="s">
        <v>22</v>
      </c>
      <c r="H71" t="s">
        <v>23</v>
      </c>
      <c r="I71" t="s">
        <v>23</v>
      </c>
      <c r="J71" t="n">
        <v>4.0</v>
      </c>
      <c r="K71" t="n">
        <f>SUM(M71:INDEX(M71:XFD71,1,M3))</f>
        <v>0.0</v>
      </c>
      <c r="L71" s="28"/>
    </row>
    <row r="72">
      <c r="A72" t="s">
        <v>349</v>
      </c>
      <c r="B72" t="s">
        <v>350</v>
      </c>
      <c r="C72" t="s">
        <v>351</v>
      </c>
      <c r="D72" t="s">
        <v>352</v>
      </c>
      <c r="E72" t="s">
        <v>353</v>
      </c>
      <c r="F72" t="s">
        <v>21</v>
      </c>
      <c r="G72" t="s">
        <v>22</v>
      </c>
      <c r="H72" t="s">
        <v>23</v>
      </c>
      <c r="I72" t="s">
        <v>23</v>
      </c>
      <c r="J72" t="n">
        <v>10.0</v>
      </c>
      <c r="K72" t="n">
        <f>SUM(M72:INDEX(M72:XFD72,1,M3))</f>
        <v>0.0</v>
      </c>
      <c r="L72" s="28"/>
    </row>
    <row r="73">
      <c r="A73" t="s">
        <v>354</v>
      </c>
      <c r="B73" t="s">
        <v>355</v>
      </c>
      <c r="C73" t="s">
        <v>356</v>
      </c>
      <c r="D73" t="s">
        <v>357</v>
      </c>
      <c r="E73" t="s">
        <v>358</v>
      </c>
      <c r="F73" t="s">
        <v>21</v>
      </c>
      <c r="G73" t="s">
        <v>22</v>
      </c>
      <c r="H73" t="s">
        <v>23</v>
      </c>
      <c r="I73" t="s">
        <v>23</v>
      </c>
      <c r="J73" t="n">
        <v>1.0</v>
      </c>
      <c r="K73" t="n">
        <f>SUM(M73:INDEX(M73:XFD73,1,M3))</f>
        <v>0.0</v>
      </c>
      <c r="L73" s="28"/>
    </row>
    <row r="74">
      <c r="A74" t="s">
        <v>359</v>
      </c>
      <c r="B74" t="s">
        <v>360</v>
      </c>
      <c r="C74" t="s">
        <v>361</v>
      </c>
      <c r="D74" t="s">
        <v>362</v>
      </c>
      <c r="E74" t="s">
        <v>363</v>
      </c>
      <c r="F74" t="s">
        <v>21</v>
      </c>
      <c r="G74" t="s">
        <v>22</v>
      </c>
      <c r="H74" t="s">
        <v>23</v>
      </c>
      <c r="I74" t="s">
        <v>23</v>
      </c>
      <c r="J74" t="n">
        <v>9.0</v>
      </c>
      <c r="K74" t="n">
        <f>SUM(M74:INDEX(M74:XFD74,1,M3))</f>
        <v>0.0</v>
      </c>
      <c r="L74" s="28"/>
    </row>
    <row r="75">
      <c r="A75" t="s">
        <v>364</v>
      </c>
      <c r="B75" t="s">
        <v>365</v>
      </c>
      <c r="C75" t="s">
        <v>366</v>
      </c>
      <c r="D75" t="s">
        <v>367</v>
      </c>
      <c r="E75" t="s">
        <v>368</v>
      </c>
      <c r="F75" t="s">
        <v>21</v>
      </c>
      <c r="G75" t="s">
        <v>22</v>
      </c>
      <c r="H75" t="s">
        <v>23</v>
      </c>
      <c r="I75" t="s">
        <v>23</v>
      </c>
      <c r="J75" t="n">
        <v>7.0</v>
      </c>
      <c r="K75" t="n">
        <f>SUM(M75:INDEX(M75:XFD75,1,M3))</f>
        <v>0.0</v>
      </c>
      <c r="L75" s="28"/>
    </row>
    <row r="76">
      <c r="A76" t="s">
        <v>369</v>
      </c>
      <c r="B76" t="s">
        <v>370</v>
      </c>
      <c r="C76" t="s">
        <v>371</v>
      </c>
      <c r="D76" t="s">
        <v>372</v>
      </c>
      <c r="E76" t="s">
        <v>373</v>
      </c>
      <c r="F76" t="s">
        <v>21</v>
      </c>
      <c r="G76" t="s">
        <v>22</v>
      </c>
      <c r="H76" t="s">
        <v>23</v>
      </c>
      <c r="I76" t="s">
        <v>23</v>
      </c>
      <c r="J76" t="n">
        <v>2.0</v>
      </c>
      <c r="K76" t="n">
        <f>SUM(M76:INDEX(M76:XFD76,1,M3))</f>
        <v>0.0</v>
      </c>
      <c r="L76" s="28"/>
    </row>
    <row r="77">
      <c r="A77" t="s">
        <v>374</v>
      </c>
      <c r="B77" t="s">
        <v>375</v>
      </c>
      <c r="C77" t="s">
        <v>376</v>
      </c>
      <c r="D77" t="s">
        <v>377</v>
      </c>
      <c r="E77" t="s">
        <v>378</v>
      </c>
      <c r="F77" t="s">
        <v>21</v>
      </c>
      <c r="G77" t="s">
        <v>22</v>
      </c>
      <c r="H77" t="s">
        <v>23</v>
      </c>
      <c r="I77" t="s">
        <v>23</v>
      </c>
      <c r="J77" t="n">
        <v>2.0</v>
      </c>
      <c r="K77" t="n">
        <f>SUM(M77:INDEX(M77:XFD77,1,M3))</f>
        <v>0.0</v>
      </c>
      <c r="L77" s="28"/>
    </row>
    <row r="78">
      <c r="A78" t="s">
        <v>379</v>
      </c>
      <c r="B78" t="s">
        <v>380</v>
      </c>
      <c r="C78" t="s">
        <v>381</v>
      </c>
      <c r="D78" t="s">
        <v>382</v>
      </c>
      <c r="E78" t="s">
        <v>383</v>
      </c>
      <c r="F78" t="s">
        <v>21</v>
      </c>
      <c r="G78" t="s">
        <v>22</v>
      </c>
      <c r="H78" t="s">
        <v>23</v>
      </c>
      <c r="I78" t="s">
        <v>23</v>
      </c>
      <c r="J78" t="n">
        <v>1.0</v>
      </c>
      <c r="K78" t="n">
        <f>SUM(M78:INDEX(M78:XFD78,1,M3))</f>
        <v>0.0</v>
      </c>
      <c r="L78" s="28"/>
    </row>
    <row r="79">
      <c r="A79" t="s">
        <v>384</v>
      </c>
      <c r="B79" t="s">
        <v>385</v>
      </c>
      <c r="C79" t="s">
        <v>386</v>
      </c>
      <c r="D79" t="s">
        <v>387</v>
      </c>
      <c r="E79" t="s">
        <v>388</v>
      </c>
      <c r="F79" t="s">
        <v>21</v>
      </c>
      <c r="G79" t="s">
        <v>22</v>
      </c>
      <c r="H79" t="s">
        <v>23</v>
      </c>
      <c r="I79" t="s">
        <v>23</v>
      </c>
      <c r="J79" t="n">
        <v>4.0</v>
      </c>
      <c r="K79" t="n">
        <f>SUM(M79:INDEX(M79:XFD79,1,M3))</f>
        <v>0.0</v>
      </c>
      <c r="L79" s="28"/>
    </row>
    <row r="80">
      <c r="A80" t="s">
        <v>389</v>
      </c>
      <c r="B80" t="s">
        <v>390</v>
      </c>
      <c r="C80" t="s">
        <v>391</v>
      </c>
      <c r="D80" t="s">
        <v>392</v>
      </c>
      <c r="E80" t="s">
        <v>393</v>
      </c>
      <c r="F80" t="s">
        <v>21</v>
      </c>
      <c r="G80" t="s">
        <v>22</v>
      </c>
      <c r="H80" t="s">
        <v>23</v>
      </c>
      <c r="I80" t="s">
        <v>23</v>
      </c>
      <c r="J80" t="n">
        <v>1.0</v>
      </c>
      <c r="K80" t="n">
        <f>SUM(M80:INDEX(M80:XFD80,1,M3))</f>
        <v>0.0</v>
      </c>
      <c r="L80" s="28"/>
    </row>
    <row r="81">
      <c r="A81" t="s">
        <v>394</v>
      </c>
      <c r="B81" t="s">
        <v>395</v>
      </c>
      <c r="C81" t="s">
        <v>396</v>
      </c>
      <c r="D81" t="s">
        <v>397</v>
      </c>
      <c r="E81" t="s">
        <v>398</v>
      </c>
      <c r="F81" t="s">
        <v>21</v>
      </c>
      <c r="G81" t="s">
        <v>22</v>
      </c>
      <c r="H81" t="s">
        <v>23</v>
      </c>
      <c r="I81" t="s">
        <v>23</v>
      </c>
      <c r="J81" t="n">
        <v>1.0</v>
      </c>
      <c r="K81" t="n">
        <f>SUM(M81:INDEX(M81:XFD81,1,M3))</f>
        <v>0.0</v>
      </c>
      <c r="L81" s="28"/>
    </row>
    <row r="82">
      <c r="A82" t="s">
        <v>399</v>
      </c>
      <c r="B82" t="s">
        <v>400</v>
      </c>
      <c r="C82" t="s">
        <v>401</v>
      </c>
      <c r="D82" t="s">
        <v>402</v>
      </c>
      <c r="E82" t="s">
        <v>403</v>
      </c>
      <c r="F82" t="s">
        <v>21</v>
      </c>
      <c r="G82" t="s">
        <v>22</v>
      </c>
      <c r="H82" t="s">
        <v>23</v>
      </c>
      <c r="I82" t="s">
        <v>23</v>
      </c>
      <c r="J82" t="n">
        <v>1.0</v>
      </c>
      <c r="K82" t="n">
        <f>SUM(M82:INDEX(M82:XFD82,1,M3))</f>
        <v>0.0</v>
      </c>
      <c r="L82" s="28"/>
    </row>
    <row r="83">
      <c r="A83" t="s">
        <v>404</v>
      </c>
      <c r="B83" t="s">
        <v>405</v>
      </c>
      <c r="C83" t="s">
        <v>406</v>
      </c>
      <c r="D83" t="s">
        <v>407</v>
      </c>
      <c r="E83" t="s">
        <v>408</v>
      </c>
      <c r="F83" t="s">
        <v>21</v>
      </c>
      <c r="G83" t="s">
        <v>22</v>
      </c>
      <c r="H83" t="s">
        <v>23</v>
      </c>
      <c r="I83" t="s">
        <v>23</v>
      </c>
      <c r="J83" t="n">
        <v>3.0</v>
      </c>
      <c r="K83" t="n">
        <f>SUM(M83:INDEX(M83:XFD83,1,M3))</f>
        <v>0.0</v>
      </c>
      <c r="L83" s="28"/>
    </row>
    <row r="84">
      <c r="A84" t="s">
        <v>409</v>
      </c>
      <c r="B84" t="s">
        <v>410</v>
      </c>
      <c r="C84" t="s">
        <v>411</v>
      </c>
      <c r="D84" t="s">
        <v>412</v>
      </c>
      <c r="E84" t="s">
        <v>413</v>
      </c>
      <c r="F84" t="s">
        <v>21</v>
      </c>
      <c r="G84" t="s">
        <v>22</v>
      </c>
      <c r="H84" t="s">
        <v>23</v>
      </c>
      <c r="I84" t="s">
        <v>23</v>
      </c>
      <c r="J84" t="n">
        <v>1.0</v>
      </c>
      <c r="K84" t="n">
        <f>SUM(M84:INDEX(M84:XFD84,1,M3))</f>
        <v>0.0</v>
      </c>
      <c r="L84" s="28"/>
    </row>
    <row r="85">
      <c r="A85" t="s">
        <v>414</v>
      </c>
      <c r="B85" t="s">
        <v>415</v>
      </c>
      <c r="C85" t="s">
        <v>416</v>
      </c>
      <c r="D85" t="s">
        <v>417</v>
      </c>
      <c r="E85" t="s">
        <v>418</v>
      </c>
      <c r="F85" t="s">
        <v>21</v>
      </c>
      <c r="G85" t="s">
        <v>22</v>
      </c>
      <c r="H85" t="s">
        <v>23</v>
      </c>
      <c r="I85" t="s">
        <v>23</v>
      </c>
      <c r="J85" t="n">
        <v>1.0</v>
      </c>
      <c r="K85" t="n">
        <f>SUM(M85:INDEX(M85:XFD85,1,M3))</f>
        <v>0.0</v>
      </c>
      <c r="L85" s="28"/>
    </row>
    <row r="86">
      <c r="A86" t="s">
        <v>419</v>
      </c>
      <c r="B86" t="s">
        <v>420</v>
      </c>
      <c r="C86" t="s">
        <v>421</v>
      </c>
      <c r="D86" t="s">
        <v>422</v>
      </c>
      <c r="E86" t="s">
        <v>423</v>
      </c>
      <c r="F86" t="s">
        <v>21</v>
      </c>
      <c r="G86" t="s">
        <v>22</v>
      </c>
      <c r="H86" t="s">
        <v>23</v>
      </c>
      <c r="I86" t="s">
        <v>23</v>
      </c>
      <c r="J86" t="n">
        <v>5.0</v>
      </c>
      <c r="K86" t="n">
        <f>SUM(M86:INDEX(M86:XFD86,1,M3))</f>
        <v>0.0</v>
      </c>
      <c r="L86" s="28"/>
    </row>
    <row r="87">
      <c r="A87" t="s">
        <v>424</v>
      </c>
      <c r="B87" t="s">
        <v>425</v>
      </c>
      <c r="C87" t="s">
        <v>426</v>
      </c>
      <c r="D87" t="s">
        <v>427</v>
      </c>
      <c r="E87" t="s">
        <v>428</v>
      </c>
      <c r="F87" t="s">
        <v>21</v>
      </c>
      <c r="G87" t="s">
        <v>22</v>
      </c>
      <c r="H87" t="s">
        <v>23</v>
      </c>
      <c r="I87" t="s">
        <v>23</v>
      </c>
      <c r="J87" t="n">
        <v>7.0</v>
      </c>
      <c r="K87" t="n">
        <f>SUM(M87:INDEX(M87:XFD87,1,M3))</f>
        <v>0.0</v>
      </c>
      <c r="L87" s="28"/>
    </row>
    <row r="88">
      <c r="A88" t="s">
        <v>429</v>
      </c>
      <c r="B88" t="s">
        <v>430</v>
      </c>
      <c r="C88" t="s">
        <v>431</v>
      </c>
      <c r="D88" t="s">
        <v>432</v>
      </c>
      <c r="E88" t="s">
        <v>433</v>
      </c>
      <c r="F88" t="s">
        <v>21</v>
      </c>
      <c r="G88" t="s">
        <v>22</v>
      </c>
      <c r="H88" t="s">
        <v>23</v>
      </c>
      <c r="I88" t="s">
        <v>23</v>
      </c>
      <c r="J88" t="n">
        <v>6.0</v>
      </c>
      <c r="K88" t="n">
        <f>SUM(M88:INDEX(M88:XFD88,1,M3))</f>
        <v>0.0</v>
      </c>
      <c r="L88" s="28"/>
    </row>
    <row r="89">
      <c r="A89" t="s">
        <v>434</v>
      </c>
      <c r="B89" t="s">
        <v>435</v>
      </c>
      <c r="C89" t="s">
        <v>436</v>
      </c>
      <c r="D89" t="s">
        <v>437</v>
      </c>
      <c r="E89" t="s">
        <v>438</v>
      </c>
      <c r="F89" t="s">
        <v>21</v>
      </c>
      <c r="G89" t="s">
        <v>22</v>
      </c>
      <c r="H89" t="s">
        <v>23</v>
      </c>
      <c r="I89" t="s">
        <v>23</v>
      </c>
      <c r="J89" t="n">
        <v>8.0</v>
      </c>
      <c r="K89" t="n">
        <f>SUM(M89:INDEX(M89:XFD89,1,M3))</f>
        <v>0.0</v>
      </c>
      <c r="L89" s="28"/>
    </row>
    <row r="90">
      <c r="A90" t="s">
        <v>439</v>
      </c>
      <c r="B90" t="s">
        <v>440</v>
      </c>
      <c r="C90" t="s">
        <v>441</v>
      </c>
      <c r="D90" t="s">
        <v>442</v>
      </c>
      <c r="E90" t="s">
        <v>443</v>
      </c>
      <c r="F90" t="s">
        <v>21</v>
      </c>
      <c r="G90" t="s">
        <v>22</v>
      </c>
      <c r="H90" t="s">
        <v>23</v>
      </c>
      <c r="I90" t="s">
        <v>23</v>
      </c>
      <c r="J90" t="n">
        <v>1.0</v>
      </c>
      <c r="K90" t="n">
        <f>SUM(M90:INDEX(M90:XFD90,1,M3))</f>
        <v>0.0</v>
      </c>
      <c r="L90" s="28"/>
    </row>
    <row r="91">
      <c r="A91" t="s">
        <v>444</v>
      </c>
      <c r="B91" t="s">
        <v>445</v>
      </c>
      <c r="C91" t="s">
        <v>446</v>
      </c>
      <c r="D91" t="s">
        <v>447</v>
      </c>
      <c r="E91" t="s">
        <v>448</v>
      </c>
      <c r="F91" t="s">
        <v>21</v>
      </c>
      <c r="G91" t="s">
        <v>22</v>
      </c>
      <c r="H91" t="s">
        <v>23</v>
      </c>
      <c r="I91" t="s">
        <v>23</v>
      </c>
      <c r="J91" t="n">
        <v>1.0</v>
      </c>
      <c r="K91" t="n">
        <f>SUM(M91:INDEX(M91:XFD91,1,M3))</f>
        <v>0.0</v>
      </c>
      <c r="L91" s="28"/>
    </row>
    <row r="92">
      <c r="A92" t="s">
        <v>449</v>
      </c>
      <c r="B92" t="s">
        <v>450</v>
      </c>
      <c r="C92" t="s">
        <v>451</v>
      </c>
      <c r="D92" t="s">
        <v>452</v>
      </c>
      <c r="E92" t="s">
        <v>453</v>
      </c>
      <c r="F92" t="s">
        <v>21</v>
      </c>
      <c r="G92" t="s">
        <v>22</v>
      </c>
      <c r="H92" t="s">
        <v>23</v>
      </c>
      <c r="I92" t="s">
        <v>23</v>
      </c>
      <c r="J92" t="n">
        <v>2.0</v>
      </c>
      <c r="K92" t="n">
        <f>SUM(M92:INDEX(M92:XFD92,1,M3))</f>
        <v>0.0</v>
      </c>
      <c r="L92" s="28"/>
    </row>
    <row r="93">
      <c r="A93" t="s">
        <v>454</v>
      </c>
      <c r="B93" t="s">
        <v>455</v>
      </c>
      <c r="C93" t="s">
        <v>456</v>
      </c>
      <c r="D93" t="s">
        <v>457</v>
      </c>
      <c r="E93" t="s">
        <v>458</v>
      </c>
      <c r="F93" t="s">
        <v>21</v>
      </c>
      <c r="G93" t="s">
        <v>22</v>
      </c>
      <c r="H93" t="s">
        <v>23</v>
      </c>
      <c r="I93" t="s">
        <v>23</v>
      </c>
      <c r="J93" t="n">
        <v>3.0</v>
      </c>
      <c r="K93" t="n">
        <f>SUM(M93:INDEX(M93:XFD93,1,M3))</f>
        <v>0.0</v>
      </c>
      <c r="L93" s="28"/>
    </row>
    <row r="94">
      <c r="A94" t="s">
        <v>459</v>
      </c>
      <c r="B94" t="s">
        <v>460</v>
      </c>
      <c r="C94" t="s">
        <v>461</v>
      </c>
      <c r="D94" t="s">
        <v>462</v>
      </c>
      <c r="E94" t="s">
        <v>463</v>
      </c>
      <c r="F94" t="s">
        <v>21</v>
      </c>
      <c r="G94" t="s">
        <v>22</v>
      </c>
      <c r="H94" t="s">
        <v>23</v>
      </c>
      <c r="I94" t="s">
        <v>23</v>
      </c>
      <c r="J94" t="n">
        <v>8.0</v>
      </c>
      <c r="K94" t="n">
        <f>SUM(M94:INDEX(M94:XFD94,1,M3))</f>
        <v>0.0</v>
      </c>
      <c r="L94" s="28"/>
    </row>
    <row r="95">
      <c r="A95" t="s">
        <v>464</v>
      </c>
      <c r="B95" t="s">
        <v>465</v>
      </c>
      <c r="C95" t="s">
        <v>466</v>
      </c>
      <c r="D95" t="s">
        <v>467</v>
      </c>
      <c r="E95" t="s">
        <v>468</v>
      </c>
      <c r="F95" t="s">
        <v>21</v>
      </c>
      <c r="G95" t="s">
        <v>22</v>
      </c>
      <c r="H95" t="s">
        <v>23</v>
      </c>
      <c r="I95" t="s">
        <v>23</v>
      </c>
      <c r="J95" t="n">
        <v>2.0</v>
      </c>
      <c r="K95" t="n">
        <f>SUM(M95:INDEX(M95:XFD95,1,M3))</f>
        <v>0.0</v>
      </c>
      <c r="L95" s="28"/>
    </row>
    <row r="96">
      <c r="A96" t="s">
        <v>469</v>
      </c>
      <c r="B96" t="s">
        <v>470</v>
      </c>
      <c r="C96" t="s">
        <v>471</v>
      </c>
      <c r="D96" t="s">
        <v>472</v>
      </c>
      <c r="E96" t="s">
        <v>473</v>
      </c>
      <c r="F96" t="s">
        <v>21</v>
      </c>
      <c r="G96" t="s">
        <v>22</v>
      </c>
      <c r="H96" t="s">
        <v>23</v>
      </c>
      <c r="I96" t="s">
        <v>23</v>
      </c>
      <c r="J96" t="n">
        <v>2.0</v>
      </c>
      <c r="K96" t="n">
        <f>SUM(M96:INDEX(M96:XFD96,1,M3))</f>
        <v>0.0</v>
      </c>
      <c r="L96" s="28"/>
    </row>
    <row r="97">
      <c r="A97" t="s">
        <v>474</v>
      </c>
      <c r="B97" t="s">
        <v>475</v>
      </c>
      <c r="C97" t="s">
        <v>476</v>
      </c>
      <c r="D97" t="s">
        <v>477</v>
      </c>
      <c r="E97" t="s">
        <v>478</v>
      </c>
      <c r="F97" t="s">
        <v>21</v>
      </c>
      <c r="G97" t="s">
        <v>22</v>
      </c>
      <c r="H97" t="s">
        <v>23</v>
      </c>
      <c r="I97" t="s">
        <v>23</v>
      </c>
      <c r="J97" t="n">
        <v>1.0</v>
      </c>
      <c r="K97" t="n">
        <f>SUM(M97:INDEX(M97:XFD97,1,M3))</f>
        <v>0.0</v>
      </c>
      <c r="L97" s="28"/>
    </row>
    <row r="98">
      <c r="A98" t="s">
        <v>479</v>
      </c>
      <c r="B98" t="s">
        <v>480</v>
      </c>
      <c r="C98" t="s">
        <v>481</v>
      </c>
      <c r="D98" t="s">
        <v>482</v>
      </c>
      <c r="E98" t="s">
        <v>483</v>
      </c>
      <c r="F98" t="s">
        <v>21</v>
      </c>
      <c r="G98" t="s">
        <v>22</v>
      </c>
      <c r="H98" t="s">
        <v>23</v>
      </c>
      <c r="I98" t="s">
        <v>23</v>
      </c>
      <c r="J98" t="n">
        <v>4.0</v>
      </c>
      <c r="K98" t="n">
        <f>SUM(M98:INDEX(M98:XFD98,1,M3))</f>
        <v>0.0</v>
      </c>
      <c r="L98" s="28"/>
    </row>
    <row r="99">
      <c r="A99" t="s">
        <v>484</v>
      </c>
      <c r="B99" t="s">
        <v>485</v>
      </c>
      <c r="C99" t="s">
        <v>486</v>
      </c>
      <c r="D99" t="s">
        <v>487</v>
      </c>
      <c r="E99" t="s">
        <v>488</v>
      </c>
      <c r="F99" t="s">
        <v>21</v>
      </c>
      <c r="G99" t="s">
        <v>22</v>
      </c>
      <c r="H99" t="s">
        <v>23</v>
      </c>
      <c r="I99" t="s">
        <v>23</v>
      </c>
      <c r="J99" t="n">
        <v>1.0</v>
      </c>
      <c r="K99" t="n">
        <f>SUM(M99:INDEX(M99:XFD99,1,M3))</f>
        <v>0.0</v>
      </c>
      <c r="L99" s="28"/>
    </row>
    <row r="100">
      <c r="A100" t="s">
        <v>489</v>
      </c>
      <c r="B100" t="s">
        <v>490</v>
      </c>
      <c r="C100" t="s">
        <v>491</v>
      </c>
      <c r="D100" t="s">
        <v>492</v>
      </c>
      <c r="E100" t="s">
        <v>493</v>
      </c>
      <c r="F100" t="s">
        <v>21</v>
      </c>
      <c r="G100" t="s">
        <v>22</v>
      </c>
      <c r="H100" t="s">
        <v>23</v>
      </c>
      <c r="I100" t="s">
        <v>23</v>
      </c>
      <c r="J100" t="n">
        <v>1.0</v>
      </c>
      <c r="K100" t="n">
        <f>SUM(M100:INDEX(M100:XFD100,1,M3))</f>
        <v>0.0</v>
      </c>
      <c r="L100" s="28"/>
    </row>
    <row r="101">
      <c r="A101" t="s">
        <v>494</v>
      </c>
      <c r="B101" t="s">
        <v>495</v>
      </c>
      <c r="C101" t="s">
        <v>496</v>
      </c>
      <c r="D101" t="s">
        <v>497</v>
      </c>
      <c r="E101" t="s">
        <v>498</v>
      </c>
      <c r="F101" t="s">
        <v>21</v>
      </c>
      <c r="G101" t="s">
        <v>22</v>
      </c>
      <c r="H101" t="s">
        <v>23</v>
      </c>
      <c r="I101" t="s">
        <v>23</v>
      </c>
      <c r="J101" t="n">
        <v>1.0</v>
      </c>
      <c r="K101" t="n">
        <f>SUM(M101:INDEX(M101:XFD101,1,M3))</f>
        <v>0.0</v>
      </c>
      <c r="L101" s="28"/>
    </row>
    <row r="102">
      <c r="A102" t="s">
        <v>499</v>
      </c>
      <c r="B102" t="s">
        <v>500</v>
      </c>
      <c r="C102" t="s">
        <v>501</v>
      </c>
      <c r="D102" t="s">
        <v>502</v>
      </c>
      <c r="E102" t="s">
        <v>503</v>
      </c>
      <c r="F102" t="s">
        <v>21</v>
      </c>
      <c r="G102" t="s">
        <v>22</v>
      </c>
      <c r="H102" t="s">
        <v>23</v>
      </c>
      <c r="I102" t="s">
        <v>23</v>
      </c>
      <c r="J102" t="n">
        <v>3.0</v>
      </c>
      <c r="K102" t="n">
        <f>SUM(M102:INDEX(M102:XFD102,1,M3))</f>
        <v>0.0</v>
      </c>
      <c r="L102" s="28"/>
    </row>
    <row r="103">
      <c r="A103" t="s">
        <v>504</v>
      </c>
      <c r="B103" t="s">
        <v>505</v>
      </c>
      <c r="C103" t="s">
        <v>506</v>
      </c>
      <c r="D103" t="s">
        <v>507</v>
      </c>
      <c r="E103" t="s">
        <v>508</v>
      </c>
      <c r="F103" t="s">
        <v>21</v>
      </c>
      <c r="G103" t="s">
        <v>22</v>
      </c>
      <c r="H103" t="s">
        <v>23</v>
      </c>
      <c r="I103" t="s">
        <v>23</v>
      </c>
      <c r="J103" t="n">
        <v>1.0</v>
      </c>
      <c r="K103" t="n">
        <f>SUM(M103:INDEX(M103:XFD103,1,M3))</f>
        <v>0.0</v>
      </c>
      <c r="L103" s="28"/>
    </row>
    <row r="104">
      <c r="A104" t="s">
        <v>509</v>
      </c>
      <c r="B104" t="s">
        <v>510</v>
      </c>
      <c r="C104" t="s">
        <v>511</v>
      </c>
      <c r="D104" t="s">
        <v>512</v>
      </c>
      <c r="E104" t="s">
        <v>513</v>
      </c>
      <c r="F104" t="s">
        <v>21</v>
      </c>
      <c r="G104" t="s">
        <v>22</v>
      </c>
      <c r="H104" t="s">
        <v>23</v>
      </c>
      <c r="I104" t="s">
        <v>23</v>
      </c>
      <c r="J104" t="n">
        <v>4.0</v>
      </c>
      <c r="K104" t="n">
        <f>SUM(M104:INDEX(M104:XFD104,1,M3))</f>
        <v>0.0</v>
      </c>
      <c r="L104" s="28"/>
    </row>
    <row r="105">
      <c r="A105" t="s">
        <v>514</v>
      </c>
      <c r="B105" t="s">
        <v>515</v>
      </c>
      <c r="C105" t="s">
        <v>516</v>
      </c>
      <c r="D105" t="s">
        <v>517</v>
      </c>
      <c r="E105" t="s">
        <v>518</v>
      </c>
      <c r="F105" t="s">
        <v>21</v>
      </c>
      <c r="G105" t="s">
        <v>22</v>
      </c>
      <c r="H105" t="s">
        <v>23</v>
      </c>
      <c r="I105" t="s">
        <v>23</v>
      </c>
      <c r="J105" t="n">
        <v>7.0</v>
      </c>
      <c r="K105" t="n">
        <f>SUM(M105:INDEX(M105:XFD105,1,M3))</f>
        <v>0.0</v>
      </c>
      <c r="L105" s="28"/>
    </row>
    <row r="106">
      <c r="A106" t="s">
        <v>519</v>
      </c>
      <c r="B106" t="s">
        <v>520</v>
      </c>
      <c r="C106" t="s">
        <v>521</v>
      </c>
      <c r="D106" t="s">
        <v>522</v>
      </c>
      <c r="E106" t="s">
        <v>523</v>
      </c>
      <c r="F106" t="s">
        <v>21</v>
      </c>
      <c r="G106" t="s">
        <v>22</v>
      </c>
      <c r="H106" t="s">
        <v>23</v>
      </c>
      <c r="I106" t="s">
        <v>23</v>
      </c>
      <c r="J106" t="n">
        <v>1.0</v>
      </c>
      <c r="K106" t="n">
        <f>SUM(M106:INDEX(M106:XFD106,1,M3))</f>
        <v>0.0</v>
      </c>
      <c r="L106" s="28"/>
    </row>
    <row r="107">
      <c r="A107" t="s">
        <v>524</v>
      </c>
      <c r="B107" t="s">
        <v>525</v>
      </c>
      <c r="C107" t="s">
        <v>526</v>
      </c>
      <c r="D107" t="s">
        <v>527</v>
      </c>
      <c r="E107" t="s">
        <v>528</v>
      </c>
      <c r="F107" t="s">
        <v>21</v>
      </c>
      <c r="G107" t="s">
        <v>22</v>
      </c>
      <c r="H107" t="s">
        <v>23</v>
      </c>
      <c r="I107" t="s">
        <v>23</v>
      </c>
      <c r="J107" t="n">
        <v>1.0</v>
      </c>
      <c r="K107" t="n">
        <f>SUM(M107:INDEX(M107:XFD107,1,M3))</f>
        <v>0.0</v>
      </c>
      <c r="L107" s="28"/>
    </row>
    <row r="108">
      <c r="A108" t="s">
        <v>529</v>
      </c>
      <c r="B108" t="s">
        <v>530</v>
      </c>
      <c r="C108" t="s">
        <v>531</v>
      </c>
      <c r="D108" t="s">
        <v>532</v>
      </c>
      <c r="E108" t="s">
        <v>533</v>
      </c>
      <c r="F108" t="s">
        <v>21</v>
      </c>
      <c r="G108" t="s">
        <v>22</v>
      </c>
      <c r="H108" t="s">
        <v>23</v>
      </c>
      <c r="I108" t="s">
        <v>23</v>
      </c>
      <c r="J108" t="n">
        <v>4.0</v>
      </c>
      <c r="K108" t="n">
        <f>SUM(M108:INDEX(M108:XFD108,1,M3))</f>
        <v>0.0</v>
      </c>
      <c r="L108" s="28"/>
    </row>
    <row r="109">
      <c r="A109" t="s">
        <v>534</v>
      </c>
      <c r="B109" t="s">
        <v>535</v>
      </c>
      <c r="C109" t="s">
        <v>536</v>
      </c>
      <c r="D109" t="s">
        <v>537</v>
      </c>
      <c r="E109" t="s">
        <v>538</v>
      </c>
      <c r="F109" t="s">
        <v>21</v>
      </c>
      <c r="G109" t="s">
        <v>22</v>
      </c>
      <c r="H109" t="s">
        <v>23</v>
      </c>
      <c r="I109" t="s">
        <v>23</v>
      </c>
      <c r="J109" t="n">
        <v>3.0</v>
      </c>
      <c r="K109" t="n">
        <f>SUM(M109:INDEX(M109:XFD109,1,M3))</f>
        <v>0.0</v>
      </c>
      <c r="L109" s="28"/>
    </row>
    <row r="110">
      <c r="A110" t="s">
        <v>539</v>
      </c>
      <c r="B110" t="s">
        <v>540</v>
      </c>
      <c r="C110" t="s">
        <v>541</v>
      </c>
      <c r="D110" t="s">
        <v>542</v>
      </c>
      <c r="E110" t="s">
        <v>543</v>
      </c>
      <c r="F110" t="s">
        <v>21</v>
      </c>
      <c r="G110" t="s">
        <v>22</v>
      </c>
      <c r="H110" t="s">
        <v>23</v>
      </c>
      <c r="I110" t="s">
        <v>23</v>
      </c>
      <c r="J110" t="n">
        <v>5.0</v>
      </c>
      <c r="K110" t="n">
        <f>SUM(M110:INDEX(M110:XFD110,1,M3))</f>
        <v>0.0</v>
      </c>
      <c r="L110" s="28"/>
    </row>
    <row r="111">
      <c r="A111" t="s">
        <v>544</v>
      </c>
      <c r="B111" t="s">
        <v>545</v>
      </c>
      <c r="C111" t="s">
        <v>546</v>
      </c>
      <c r="D111" t="s">
        <v>547</v>
      </c>
      <c r="E111" t="s">
        <v>548</v>
      </c>
      <c r="F111" t="s">
        <v>21</v>
      </c>
      <c r="G111" t="s">
        <v>22</v>
      </c>
      <c r="H111" t="s">
        <v>23</v>
      </c>
      <c r="I111" t="s">
        <v>23</v>
      </c>
      <c r="J111" t="n">
        <v>6.0</v>
      </c>
      <c r="K111" t="n">
        <f>SUM(M111:INDEX(M111:XFD111,1,M3))</f>
        <v>0.0</v>
      </c>
      <c r="L111" s="28"/>
    </row>
    <row r="112">
      <c r="A112" t="s">
        <v>549</v>
      </c>
      <c r="B112" t="s">
        <v>550</v>
      </c>
      <c r="C112" t="s">
        <v>551</v>
      </c>
      <c r="D112" t="s">
        <v>552</v>
      </c>
      <c r="E112" t="s">
        <v>553</v>
      </c>
      <c r="F112" t="s">
        <v>21</v>
      </c>
      <c r="G112" t="s">
        <v>22</v>
      </c>
      <c r="H112" t="s">
        <v>23</v>
      </c>
      <c r="I112" t="s">
        <v>23</v>
      </c>
      <c r="J112" t="n">
        <v>3.0</v>
      </c>
      <c r="K112" t="n">
        <f>SUM(M112:INDEX(M112:XFD112,1,M3))</f>
        <v>0.0</v>
      </c>
      <c r="L112" s="28"/>
    </row>
    <row r="113">
      <c r="A113" t="s">
        <v>554</v>
      </c>
      <c r="B113" t="s">
        <v>555</v>
      </c>
      <c r="C113" t="s">
        <v>556</v>
      </c>
      <c r="D113" t="s">
        <v>557</v>
      </c>
      <c r="E113" t="s">
        <v>558</v>
      </c>
      <c r="F113" t="s">
        <v>21</v>
      </c>
      <c r="G113" t="s">
        <v>22</v>
      </c>
      <c r="H113" t="s">
        <v>23</v>
      </c>
      <c r="I113" t="s">
        <v>23</v>
      </c>
      <c r="J113" t="n">
        <v>1.0</v>
      </c>
      <c r="K113" t="n">
        <f>SUM(M113:INDEX(M113:XFD113,1,M3))</f>
        <v>0.0</v>
      </c>
      <c r="L113" s="28"/>
    </row>
    <row r="114">
      <c r="A114" t="s">
        <v>559</v>
      </c>
      <c r="B114" t="s">
        <v>560</v>
      </c>
      <c r="C114" t="s">
        <v>561</v>
      </c>
      <c r="D114" t="s">
        <v>562</v>
      </c>
      <c r="E114" t="s">
        <v>563</v>
      </c>
      <c r="F114" t="s">
        <v>21</v>
      </c>
      <c r="G114" t="s">
        <v>22</v>
      </c>
      <c r="H114" t="s">
        <v>23</v>
      </c>
      <c r="I114" t="s">
        <v>23</v>
      </c>
      <c r="J114" t="n">
        <v>1.0</v>
      </c>
      <c r="K114" t="n">
        <f>SUM(M114:INDEX(M114:XFD114,1,M3))</f>
        <v>0.0</v>
      </c>
      <c r="L114" s="28"/>
    </row>
    <row r="115">
      <c r="A115" t="s">
        <v>564</v>
      </c>
      <c r="B115" t="s">
        <v>565</v>
      </c>
      <c r="C115" t="s">
        <v>566</v>
      </c>
      <c r="D115" t="s">
        <v>567</v>
      </c>
      <c r="E115" t="s">
        <v>568</v>
      </c>
      <c r="F115" t="s">
        <v>21</v>
      </c>
      <c r="G115" t="s">
        <v>22</v>
      </c>
      <c r="H115" t="s">
        <v>23</v>
      </c>
      <c r="I115" t="s">
        <v>23</v>
      </c>
      <c r="J115" t="n">
        <v>10.0</v>
      </c>
      <c r="K115" t="n">
        <f>SUM(M115:INDEX(M115:XFD115,1,M3))</f>
        <v>0.0</v>
      </c>
      <c r="L115" s="28"/>
    </row>
    <row r="116">
      <c r="A116" t="s">
        <v>569</v>
      </c>
      <c r="B116" t="s">
        <v>570</v>
      </c>
      <c r="C116" t="s">
        <v>571</v>
      </c>
      <c r="D116" t="s">
        <v>572</v>
      </c>
      <c r="E116" t="s">
        <v>573</v>
      </c>
      <c r="F116" t="s">
        <v>21</v>
      </c>
      <c r="G116" t="s">
        <v>22</v>
      </c>
      <c r="H116" t="s">
        <v>23</v>
      </c>
      <c r="I116" t="s">
        <v>23</v>
      </c>
      <c r="J116" t="n">
        <v>10.0</v>
      </c>
      <c r="K116" t="n">
        <f>SUM(M116:INDEX(M116:XFD116,1,M3))</f>
        <v>0.0</v>
      </c>
      <c r="L116" s="28"/>
    </row>
    <row r="117">
      <c r="A117" t="s">
        <v>574</v>
      </c>
      <c r="B117" t="s">
        <v>575</v>
      </c>
      <c r="C117" t="s">
        <v>576</v>
      </c>
      <c r="D117" t="s">
        <v>577</v>
      </c>
      <c r="E117" t="s">
        <v>578</v>
      </c>
      <c r="F117" t="s">
        <v>21</v>
      </c>
      <c r="G117" t="s">
        <v>22</v>
      </c>
      <c r="H117" t="s">
        <v>23</v>
      </c>
      <c r="I117" t="s">
        <v>23</v>
      </c>
      <c r="J117" t="n">
        <v>10.0</v>
      </c>
      <c r="K117" t="n">
        <f>SUM(M117:INDEX(M117:XFD117,1,M3))</f>
        <v>0.0</v>
      </c>
      <c r="L117" s="28"/>
    </row>
    <row r="118">
      <c r="A118" t="s">
        <v>579</v>
      </c>
      <c r="B118" t="s">
        <v>580</v>
      </c>
      <c r="C118" t="s">
        <v>581</v>
      </c>
      <c r="D118" t="s">
        <v>582</v>
      </c>
      <c r="E118" t="s">
        <v>583</v>
      </c>
      <c r="F118" t="s">
        <v>21</v>
      </c>
      <c r="G118" t="s">
        <v>22</v>
      </c>
      <c r="H118" t="s">
        <v>23</v>
      </c>
      <c r="I118" t="s">
        <v>23</v>
      </c>
      <c r="J118" t="n">
        <v>1.0</v>
      </c>
      <c r="K118" t="n">
        <f>SUM(M118:INDEX(M118:XFD118,1,M3))</f>
        <v>0.0</v>
      </c>
      <c r="L118" s="28"/>
    </row>
    <row r="119">
      <c r="A119" t="s">
        <v>584</v>
      </c>
      <c r="B119" t="s">
        <v>585</v>
      </c>
      <c r="C119" t="s">
        <v>586</v>
      </c>
      <c r="D119" t="s">
        <v>587</v>
      </c>
      <c r="E119" t="s">
        <v>588</v>
      </c>
      <c r="F119" t="s">
        <v>21</v>
      </c>
      <c r="G119" t="s">
        <v>22</v>
      </c>
      <c r="H119" t="s">
        <v>23</v>
      </c>
      <c r="I119" t="s">
        <v>23</v>
      </c>
      <c r="J119" t="n">
        <v>1.0</v>
      </c>
      <c r="K119" t="n">
        <f>SUM(M119:INDEX(M119:XFD119,1,M3))</f>
        <v>0.0</v>
      </c>
      <c r="L119" s="28"/>
    </row>
    <row r="120">
      <c r="A120" t="s">
        <v>589</v>
      </c>
      <c r="B120" t="s">
        <v>590</v>
      </c>
      <c r="C120" t="s">
        <v>591</v>
      </c>
      <c r="D120" t="s">
        <v>592</v>
      </c>
      <c r="E120" t="s">
        <v>593</v>
      </c>
      <c r="F120" t="s">
        <v>21</v>
      </c>
      <c r="G120" t="s">
        <v>22</v>
      </c>
      <c r="H120" t="s">
        <v>23</v>
      </c>
      <c r="I120" t="s">
        <v>23</v>
      </c>
      <c r="J120" t="n">
        <v>3.0</v>
      </c>
      <c r="K120" t="n">
        <f>SUM(M120:INDEX(M120:XFD120,1,M3))</f>
        <v>0.0</v>
      </c>
      <c r="L120" s="28"/>
    </row>
    <row r="121">
      <c r="A121" t="s">
        <v>594</v>
      </c>
      <c r="B121" t="s">
        <v>595</v>
      </c>
      <c r="C121" t="s">
        <v>596</v>
      </c>
      <c r="D121" t="s">
        <v>597</v>
      </c>
      <c r="E121" t="s">
        <v>598</v>
      </c>
      <c r="F121" t="s">
        <v>21</v>
      </c>
      <c r="G121" t="s">
        <v>22</v>
      </c>
      <c r="H121" t="s">
        <v>23</v>
      </c>
      <c r="I121" t="s">
        <v>23</v>
      </c>
      <c r="J121" t="n">
        <v>4.0</v>
      </c>
      <c r="K121" t="n">
        <f>SUM(M121:INDEX(M121:XFD121,1,M3))</f>
        <v>0.0</v>
      </c>
      <c r="L121" s="28"/>
    </row>
    <row r="122">
      <c r="A122" t="s">
        <v>599</v>
      </c>
      <c r="B122" t="s">
        <v>600</v>
      </c>
      <c r="C122" t="s">
        <v>601</v>
      </c>
      <c r="D122" t="s">
        <v>602</v>
      </c>
      <c r="E122" t="s">
        <v>603</v>
      </c>
      <c r="F122" t="s">
        <v>21</v>
      </c>
      <c r="G122" t="s">
        <v>22</v>
      </c>
      <c r="H122" t="s">
        <v>23</v>
      </c>
      <c r="I122" t="s">
        <v>23</v>
      </c>
      <c r="J122" t="n">
        <v>5.0</v>
      </c>
      <c r="K122" t="n">
        <f>SUM(M122:INDEX(M122:XFD122,1,M3))</f>
        <v>0.0</v>
      </c>
      <c r="L122" s="28"/>
    </row>
    <row r="123">
      <c r="A123" t="s">
        <v>604</v>
      </c>
      <c r="B123" t="s">
        <v>605</v>
      </c>
      <c r="C123" t="s">
        <v>606</v>
      </c>
      <c r="D123" t="s">
        <v>607</v>
      </c>
      <c r="E123" t="s">
        <v>608</v>
      </c>
      <c r="F123" t="s">
        <v>21</v>
      </c>
      <c r="G123" t="s">
        <v>22</v>
      </c>
      <c r="H123" t="s">
        <v>23</v>
      </c>
      <c r="I123" t="s">
        <v>23</v>
      </c>
      <c r="J123" t="n">
        <v>10.0</v>
      </c>
      <c r="K123" t="n">
        <f>SUM(M123:INDEX(M123:XFD123,1,M3))</f>
        <v>0.0</v>
      </c>
      <c r="L123" s="28"/>
    </row>
    <row r="124">
      <c r="A124" t="s">
        <v>609</v>
      </c>
      <c r="B124" t="s">
        <v>610</v>
      </c>
      <c r="C124" t="s">
        <v>611</v>
      </c>
      <c r="D124" t="s">
        <v>612</v>
      </c>
      <c r="E124" t="s">
        <v>613</v>
      </c>
      <c r="F124" t="s">
        <v>21</v>
      </c>
      <c r="G124" t="s">
        <v>22</v>
      </c>
      <c r="H124" t="s">
        <v>23</v>
      </c>
      <c r="I124" t="s">
        <v>23</v>
      </c>
      <c r="J124" t="n">
        <v>4.0</v>
      </c>
      <c r="K124" t="n">
        <f>SUM(M124:INDEX(M124:XFD124,1,M3))</f>
        <v>0.0</v>
      </c>
      <c r="L124" s="28"/>
    </row>
    <row r="125">
      <c r="A125" t="s">
        <v>614</v>
      </c>
      <c r="B125" t="s">
        <v>615</v>
      </c>
      <c r="C125" t="s">
        <v>616</v>
      </c>
      <c r="D125" t="s">
        <v>617</v>
      </c>
      <c r="E125" t="s">
        <v>618</v>
      </c>
      <c r="F125" t="s">
        <v>21</v>
      </c>
      <c r="G125" t="s">
        <v>22</v>
      </c>
      <c r="H125" t="s">
        <v>23</v>
      </c>
      <c r="I125" t="s">
        <v>23</v>
      </c>
      <c r="J125" t="n">
        <v>9.0</v>
      </c>
      <c r="K125" t="n">
        <f>SUM(M125:INDEX(M125:XFD125,1,M3))</f>
        <v>0.0</v>
      </c>
      <c r="L125" s="28"/>
    </row>
    <row r="126" ht="8.0" customHeight="true">
      <c r="A126" s="28"/>
      <c r="B126" s="28"/>
      <c r="C126" s="28"/>
      <c r="D126" s="28"/>
      <c r="E126" s="28"/>
      <c r="F126" s="28"/>
      <c r="G126" s="28"/>
      <c r="H126" s="28"/>
      <c r="I126" s="28"/>
      <c r="J126" s="28"/>
      <c r="K126" s="28"/>
      <c r="L126" s="28"/>
      <c r="M126" s="28"/>
      <c r="N126" s="28"/>
      <c r="O126" s="28"/>
      <c r="P126" s="28"/>
      <c r="Q126" s="28"/>
      <c r="R126" s="28"/>
      <c r="S126" s="28"/>
      <c r="T126" s="28"/>
      <c r="U126" s="28"/>
      <c r="V126" s="28"/>
      <c r="W126" s="28"/>
      <c r="X126" s="28"/>
      <c r="Y126" s="28"/>
      <c r="Z126" s="28"/>
      <c r="AA126" s="28"/>
      <c r="AB126" s="28"/>
      <c r="AC126" s="28"/>
      <c r="AD126" s="28"/>
      <c r="AE126" s="28"/>
      <c r="AF126" s="28"/>
      <c r="AG126" s="28"/>
      <c r="AH126" s="28"/>
      <c r="AI126" s="28"/>
      <c r="AJ126" s="28"/>
      <c r="AK126" s="28"/>
    </row>
    <row r="127">
      <c r="A127" t="s" s="32">
        <v>619</v>
      </c>
      <c r="B127" s="33"/>
      <c r="C127" s="34"/>
      <c r="D127" s="35"/>
      <c r="E127" s="36"/>
      <c r="F127" s="37"/>
      <c r="G127" s="38"/>
      <c r="H127" s="39"/>
      <c r="I127" s="40"/>
      <c r="J127" s="41"/>
      <c r="K127" s="42"/>
      <c r="L127" s="43"/>
      <c r="M127" t="n" s="44">
        <f>IF(M3&gt;=1,"P1 - B1","")</f>
        <v>0.0</v>
      </c>
      <c r="N127" t="n" s="45">
        <f>IF(M3&gt;=2,"P1 - B2","")</f>
        <v>0.0</v>
      </c>
      <c r="O127" t="n" s="46">
        <f>IF(M3&gt;=3,"P1 - B3","")</f>
        <v>0.0</v>
      </c>
      <c r="P127" t="n" s="47">
        <f>IF(M3&gt;=4,"P1 - B4","")</f>
        <v>0.0</v>
      </c>
      <c r="Q127" t="n" s="48">
        <f>IF(M3&gt;=5,"P1 - B5","")</f>
        <v>0.0</v>
      </c>
      <c r="R127" t="n" s="49">
        <f>IF(M3&gt;=6,"P1 - B6","")</f>
        <v>0.0</v>
      </c>
      <c r="S127" t="n" s="50">
        <f>IF(M3&gt;=7,"P1 - B7","")</f>
        <v>0.0</v>
      </c>
      <c r="T127" t="n" s="51">
        <f>IF(M3&gt;=8,"P1 - B8","")</f>
        <v>0.0</v>
      </c>
      <c r="U127" t="n" s="52">
        <f>IF(M3&gt;=9,"P1 - B9","")</f>
        <v>0.0</v>
      </c>
      <c r="V127" t="n" s="53">
        <f>IF(M3&gt;=10,"P1 - B10","")</f>
        <v>0.0</v>
      </c>
      <c r="W127" t="n" s="54">
        <f>IF(M3&gt;=11,"P1 - B11","")</f>
        <v>0.0</v>
      </c>
      <c r="X127" t="n" s="55">
        <f>IF(M3&gt;=12,"P1 - B12","")</f>
        <v>0.0</v>
      </c>
      <c r="Y127" t="n" s="56">
        <f>IF(M3&gt;=13,"P1 - B13","")</f>
        <v>0.0</v>
      </c>
      <c r="Z127" t="n" s="57">
        <f>IF(M3&gt;=14,"P1 - B14","")</f>
        <v>0.0</v>
      </c>
      <c r="AA127" t="n" s="58">
        <f>IF(M3&gt;=15,"P1 - B15","")</f>
        <v>0.0</v>
      </c>
      <c r="AB127" t="n" s="59">
        <f>IF(M3&gt;=16,"P1 - B16","")</f>
        <v>0.0</v>
      </c>
      <c r="AC127" t="n" s="60">
        <f>IF(M3&gt;=17,"P1 - B17","")</f>
        <v>0.0</v>
      </c>
      <c r="AD127" t="n" s="61">
        <f>IF(M3&gt;=18,"P1 - B18","")</f>
        <v>0.0</v>
      </c>
      <c r="AE127" t="n" s="62">
        <f>IF(M3&gt;=19,"P1 - B19","")</f>
        <v>0.0</v>
      </c>
      <c r="AF127" t="n" s="63">
        <f>IF(M3&gt;=20,"P1 - B20","")</f>
        <v>0.0</v>
      </c>
      <c r="AG127" t="n" s="64">
        <f>IF(M3&gt;=21,"P1 - B21","")</f>
        <v>0.0</v>
      </c>
      <c r="AH127" t="n" s="65">
        <f>IF(M3&gt;=22,"P1 - B22","")</f>
        <v>0.0</v>
      </c>
      <c r="AI127" t="n" s="66">
        <f>IF(M3&gt;=23,"P1 - B23","")</f>
        <v>0.0</v>
      </c>
      <c r="AJ127" t="n" s="67">
        <f>IF(M3&gt;=24,"P1 - B24","")</f>
        <v>0.0</v>
      </c>
      <c r="AK127" t="n" s="68">
        <f>IF(M3&gt;=25,"P1 - B25","")</f>
        <v>0.0</v>
      </c>
    </row>
    <row r="128">
      <c r="A128" t="s" s="70">
        <v>620</v>
      </c>
      <c r="B128" s="71"/>
      <c r="C128" s="72"/>
      <c r="D128" s="73"/>
      <c r="E128" s="74"/>
      <c r="F128" s="75"/>
      <c r="G128" s="76"/>
      <c r="H128" s="77"/>
      <c r="I128" s="78"/>
      <c r="J128" s="79"/>
      <c r="K128" s="80"/>
      <c r="L128" s="81"/>
    </row>
    <row r="129">
      <c r="A129" t="s" s="83">
        <v>621</v>
      </c>
      <c r="B129" s="84"/>
      <c r="C129" s="85"/>
      <c r="D129" s="86"/>
      <c r="E129" s="87"/>
      <c r="F129" s="88"/>
      <c r="G129" s="89"/>
      <c r="H129" s="90"/>
      <c r="I129" s="91"/>
      <c r="J129" s="92"/>
      <c r="K129" s="93"/>
      <c r="L129" s="94"/>
    </row>
    <row r="130">
      <c r="A130" t="s" s="96">
        <v>622</v>
      </c>
      <c r="B130" s="97"/>
      <c r="C130" s="98"/>
      <c r="D130" s="99"/>
      <c r="E130" s="100"/>
      <c r="F130" s="101"/>
      <c r="G130" s="102"/>
      <c r="H130" s="103"/>
      <c r="I130" s="104"/>
      <c r="J130" s="105"/>
      <c r="K130" s="106"/>
      <c r="L130" s="107"/>
    </row>
    <row r="131">
      <c r="A131" t="s" s="109">
        <v>623</v>
      </c>
      <c r="B131" s="110"/>
      <c r="C131" s="111"/>
      <c r="D131" s="112"/>
      <c r="E131" s="113"/>
      <c r="F131" s="114"/>
      <c r="G131" s="115"/>
      <c r="H131" s="116"/>
      <c r="I131" s="117"/>
      <c r="J131" s="118"/>
      <c r="K131" s="119"/>
      <c r="L131" s="120"/>
    </row>
    <row r="132" ht="8.0" customHeight="true">
      <c r="A132" s="28"/>
      <c r="B132" s="28"/>
      <c r="C132" s="28"/>
      <c r="D132" s="28"/>
      <c r="E132" s="28"/>
      <c r="F132" s="28"/>
      <c r="G132" s="28"/>
      <c r="H132" s="28"/>
      <c r="I132" s="28"/>
      <c r="J132" s="28"/>
      <c r="K132" s="28"/>
      <c r="L132" s="28"/>
      <c r="M132" s="28"/>
      <c r="N132" s="28"/>
      <c r="O132" s="28"/>
      <c r="P132" s="28"/>
      <c r="Q132" s="28"/>
      <c r="R132" s="28"/>
      <c r="S132" s="28"/>
      <c r="T132" s="28"/>
      <c r="U132" s="28"/>
      <c r="V132" s="28"/>
      <c r="W132" s="28"/>
      <c r="X132" s="28"/>
      <c r="Y132" s="28"/>
      <c r="Z132" s="28"/>
      <c r="AA132" s="28"/>
      <c r="AB132" s="28"/>
      <c r="AC132" s="28"/>
      <c r="AD132" s="28"/>
      <c r="AE132" s="28"/>
      <c r="AF132" s="28"/>
      <c r="AG132" s="28"/>
      <c r="AH132" s="28"/>
      <c r="AI132" s="28"/>
      <c r="AJ132" s="28"/>
      <c r="AK132" s="28"/>
    </row>
    <row r="133"/>
  </sheetData>
  <sheetProtection sheet="true" password="DFB5" selectLockedCells="false" selectUnlockedCells="false" formatCells="false" formatColumns="false" formatRows="false" insertColumns="true" insertRows="true" insertHyperlinks="true" deleteColumns="true" deleteRows="true" sort="true" autoFilter="true" pivotTables="true" objects="true" scenarios="true"/>
  <mergeCells count="12">
    <mergeCell ref="A1:L1"/>
    <mergeCell ref="A2:B2"/>
    <mergeCell ref="A3:C3"/>
    <mergeCell ref="I3:L3"/>
    <mergeCell ref="A4:L4"/>
    <mergeCell ref="A126:AK126"/>
    <mergeCell ref="A127:L127"/>
    <mergeCell ref="A128:L128"/>
    <mergeCell ref="A129:L129"/>
    <mergeCell ref="A130:L130"/>
    <mergeCell ref="A131:L131"/>
    <mergeCell ref="A132:AK132"/>
  </mergeCells>
  <conditionalFormatting sqref="K6">
    <cfRule type="expression" dxfId="0" priority="1">
      <formula>OR((J6 &lt;&gt; K6), (INT(J6) &lt;&gt; J6))</formula>
    </cfRule>
  </conditionalFormatting>
  <conditionalFormatting sqref="K7">
    <cfRule type="expression" dxfId="1" priority="2">
      <formula>OR((J7 &lt;&gt; K7), (INT(J7) &lt;&gt; J7))</formula>
    </cfRule>
  </conditionalFormatting>
  <conditionalFormatting sqref="K8">
    <cfRule type="expression" dxfId="2" priority="3">
      <formula>OR((J8 &lt;&gt; K8), (INT(J8) &lt;&gt; J8))</formula>
    </cfRule>
  </conditionalFormatting>
  <conditionalFormatting sqref="K9">
    <cfRule type="expression" dxfId="3" priority="4">
      <formula>OR((J9 &lt;&gt; K9), (INT(J9) &lt;&gt; J9))</formula>
    </cfRule>
  </conditionalFormatting>
  <conditionalFormatting sqref="K10">
    <cfRule type="expression" dxfId="4" priority="5">
      <formula>OR((J10 &lt;&gt; K10), (INT(J10) &lt;&gt; J10))</formula>
    </cfRule>
  </conditionalFormatting>
  <conditionalFormatting sqref="K11">
    <cfRule type="expression" dxfId="5" priority="6">
      <formula>OR((J11 &lt;&gt; K11), (INT(J11) &lt;&gt; J11))</formula>
    </cfRule>
  </conditionalFormatting>
  <conditionalFormatting sqref="K12">
    <cfRule type="expression" dxfId="6" priority="7">
      <formula>OR((J12 &lt;&gt; K12), (INT(J12) &lt;&gt; J12))</formula>
    </cfRule>
  </conditionalFormatting>
  <conditionalFormatting sqref="K13">
    <cfRule type="expression" dxfId="7" priority="8">
      <formula>OR((J13 &lt;&gt; K13), (INT(J13) &lt;&gt; J13))</formula>
    </cfRule>
  </conditionalFormatting>
  <conditionalFormatting sqref="K14">
    <cfRule type="expression" dxfId="8" priority="9">
      <formula>OR((J14 &lt;&gt; K14), (INT(J14) &lt;&gt; J14))</formula>
    </cfRule>
  </conditionalFormatting>
  <conditionalFormatting sqref="K15">
    <cfRule type="expression" dxfId="9" priority="10">
      <formula>OR((J15 &lt;&gt; K15), (INT(J15) &lt;&gt; J15))</formula>
    </cfRule>
  </conditionalFormatting>
  <conditionalFormatting sqref="K16">
    <cfRule type="expression" dxfId="10" priority="11">
      <formula>OR((J16 &lt;&gt; K16), (INT(J16) &lt;&gt; J16))</formula>
    </cfRule>
  </conditionalFormatting>
  <conditionalFormatting sqref="K17">
    <cfRule type="expression" dxfId="11" priority="12">
      <formula>OR((J17 &lt;&gt; K17), (INT(J17) &lt;&gt; J17))</formula>
    </cfRule>
  </conditionalFormatting>
  <conditionalFormatting sqref="K18">
    <cfRule type="expression" dxfId="12" priority="13">
      <formula>OR((J18 &lt;&gt; K18), (INT(J18) &lt;&gt; J18))</formula>
    </cfRule>
  </conditionalFormatting>
  <conditionalFormatting sqref="K19">
    <cfRule type="expression" dxfId="13" priority="14">
      <formula>OR((J19 &lt;&gt; K19), (INT(J19) &lt;&gt; J19))</formula>
    </cfRule>
  </conditionalFormatting>
  <conditionalFormatting sqref="K20">
    <cfRule type="expression" dxfId="14" priority="15">
      <formula>OR((J20 &lt;&gt; K20), (INT(J20) &lt;&gt; J20))</formula>
    </cfRule>
  </conditionalFormatting>
  <conditionalFormatting sqref="K21">
    <cfRule type="expression" dxfId="15" priority="16">
      <formula>OR((J21 &lt;&gt; K21), (INT(J21) &lt;&gt; J21))</formula>
    </cfRule>
  </conditionalFormatting>
  <conditionalFormatting sqref="K22">
    <cfRule type="expression" dxfId="16" priority="17">
      <formula>OR((J22 &lt;&gt; K22), (INT(J22) &lt;&gt; J22))</formula>
    </cfRule>
  </conditionalFormatting>
  <conditionalFormatting sqref="K23">
    <cfRule type="expression" dxfId="17" priority="18">
      <formula>OR((J23 &lt;&gt; K23), (INT(J23) &lt;&gt; J23))</formula>
    </cfRule>
  </conditionalFormatting>
  <conditionalFormatting sqref="K24">
    <cfRule type="expression" dxfId="18" priority="19">
      <formula>OR((J24 &lt;&gt; K24), (INT(J24) &lt;&gt; J24))</formula>
    </cfRule>
  </conditionalFormatting>
  <conditionalFormatting sqref="K25">
    <cfRule type="expression" dxfId="19" priority="20">
      <formula>OR((J25 &lt;&gt; K25), (INT(J25) &lt;&gt; J25))</formula>
    </cfRule>
  </conditionalFormatting>
  <conditionalFormatting sqref="K26">
    <cfRule type="expression" dxfId="20" priority="21">
      <formula>OR((J26 &lt;&gt; K26), (INT(J26) &lt;&gt; J26))</formula>
    </cfRule>
  </conditionalFormatting>
  <conditionalFormatting sqref="K27">
    <cfRule type="expression" dxfId="21" priority="22">
      <formula>OR((J27 &lt;&gt; K27), (INT(J27) &lt;&gt; J27))</formula>
    </cfRule>
  </conditionalFormatting>
  <conditionalFormatting sqref="K28">
    <cfRule type="expression" dxfId="22" priority="23">
      <formula>OR((J28 &lt;&gt; K28), (INT(J28) &lt;&gt; J28))</formula>
    </cfRule>
  </conditionalFormatting>
  <conditionalFormatting sqref="K29">
    <cfRule type="expression" dxfId="23" priority="24">
      <formula>OR((J29 &lt;&gt; K29), (INT(J29) &lt;&gt; J29))</formula>
    </cfRule>
  </conditionalFormatting>
  <conditionalFormatting sqref="K30">
    <cfRule type="expression" dxfId="24" priority="25">
      <formula>OR((J30 &lt;&gt; K30), (INT(J30) &lt;&gt; J30))</formula>
    </cfRule>
  </conditionalFormatting>
  <conditionalFormatting sqref="K31">
    <cfRule type="expression" dxfId="25" priority="26">
      <formula>OR((J31 &lt;&gt; K31), (INT(J31) &lt;&gt; J31))</formula>
    </cfRule>
  </conditionalFormatting>
  <conditionalFormatting sqref="K32">
    <cfRule type="expression" dxfId="26" priority="27">
      <formula>OR((J32 &lt;&gt; K32), (INT(J32) &lt;&gt; J32))</formula>
    </cfRule>
  </conditionalFormatting>
  <conditionalFormatting sqref="K33">
    <cfRule type="expression" dxfId="27" priority="28">
      <formula>OR((J33 &lt;&gt; K33), (INT(J33) &lt;&gt; J33))</formula>
    </cfRule>
  </conditionalFormatting>
  <conditionalFormatting sqref="K34">
    <cfRule type="expression" dxfId="28" priority="29">
      <formula>OR((J34 &lt;&gt; K34), (INT(J34) &lt;&gt; J34))</formula>
    </cfRule>
  </conditionalFormatting>
  <conditionalFormatting sqref="K35">
    <cfRule type="expression" dxfId="29" priority="30">
      <formula>OR((J35 &lt;&gt; K35), (INT(J35) &lt;&gt; J35))</formula>
    </cfRule>
  </conditionalFormatting>
  <conditionalFormatting sqref="K36">
    <cfRule type="expression" dxfId="30" priority="31">
      <formula>OR((J36 &lt;&gt; K36), (INT(J36) &lt;&gt; J36))</formula>
    </cfRule>
  </conditionalFormatting>
  <conditionalFormatting sqref="K37">
    <cfRule type="expression" dxfId="31" priority="32">
      <formula>OR((J37 &lt;&gt; K37), (INT(J37) &lt;&gt; J37))</formula>
    </cfRule>
  </conditionalFormatting>
  <conditionalFormatting sqref="K38">
    <cfRule type="expression" dxfId="32" priority="33">
      <formula>OR((J38 &lt;&gt; K38), (INT(J38) &lt;&gt; J38))</formula>
    </cfRule>
  </conditionalFormatting>
  <conditionalFormatting sqref="K39">
    <cfRule type="expression" dxfId="33" priority="34">
      <formula>OR((J39 &lt;&gt; K39), (INT(J39) &lt;&gt; J39))</formula>
    </cfRule>
  </conditionalFormatting>
  <conditionalFormatting sqref="K40">
    <cfRule type="expression" dxfId="34" priority="35">
      <formula>OR((J40 &lt;&gt; K40), (INT(J40) &lt;&gt; J40))</formula>
    </cfRule>
  </conditionalFormatting>
  <conditionalFormatting sqref="K41">
    <cfRule type="expression" dxfId="35" priority="36">
      <formula>OR((J41 &lt;&gt; K41), (INT(J41) &lt;&gt; J41))</formula>
    </cfRule>
  </conditionalFormatting>
  <conditionalFormatting sqref="K42">
    <cfRule type="expression" dxfId="36" priority="37">
      <formula>OR((J42 &lt;&gt; K42), (INT(J42) &lt;&gt; J42))</formula>
    </cfRule>
  </conditionalFormatting>
  <conditionalFormatting sqref="K43">
    <cfRule type="expression" dxfId="37" priority="38">
      <formula>OR((J43 &lt;&gt; K43), (INT(J43) &lt;&gt; J43))</formula>
    </cfRule>
  </conditionalFormatting>
  <conditionalFormatting sqref="K44">
    <cfRule type="expression" dxfId="38" priority="39">
      <formula>OR((J44 &lt;&gt; K44), (INT(J44) &lt;&gt; J44))</formula>
    </cfRule>
  </conditionalFormatting>
  <conditionalFormatting sqref="K45">
    <cfRule type="expression" dxfId="39" priority="40">
      <formula>OR((J45 &lt;&gt; K45), (INT(J45) &lt;&gt; J45))</formula>
    </cfRule>
  </conditionalFormatting>
  <conditionalFormatting sqref="K46">
    <cfRule type="expression" dxfId="40" priority="41">
      <formula>OR((J46 &lt;&gt; K46), (INT(J46) &lt;&gt; J46))</formula>
    </cfRule>
  </conditionalFormatting>
  <conditionalFormatting sqref="K47">
    <cfRule type="expression" dxfId="41" priority="42">
      <formula>OR((J47 &lt;&gt; K47), (INT(J47) &lt;&gt; J47))</formula>
    </cfRule>
  </conditionalFormatting>
  <conditionalFormatting sqref="K48">
    <cfRule type="expression" dxfId="42" priority="43">
      <formula>OR((J48 &lt;&gt; K48), (INT(J48) &lt;&gt; J48))</formula>
    </cfRule>
  </conditionalFormatting>
  <conditionalFormatting sqref="K49">
    <cfRule type="expression" dxfId="43" priority="44">
      <formula>OR((J49 &lt;&gt; K49), (INT(J49) &lt;&gt; J49))</formula>
    </cfRule>
  </conditionalFormatting>
  <conditionalFormatting sqref="K50">
    <cfRule type="expression" dxfId="44" priority="45">
      <formula>OR((J50 &lt;&gt; K50), (INT(J50) &lt;&gt; J50))</formula>
    </cfRule>
  </conditionalFormatting>
  <conditionalFormatting sqref="K51">
    <cfRule type="expression" dxfId="45" priority="46">
      <formula>OR((J51 &lt;&gt; K51), (INT(J51) &lt;&gt; J51))</formula>
    </cfRule>
  </conditionalFormatting>
  <conditionalFormatting sqref="K52">
    <cfRule type="expression" dxfId="46" priority="47">
      <formula>OR((J52 &lt;&gt; K52), (INT(J52) &lt;&gt; J52))</formula>
    </cfRule>
  </conditionalFormatting>
  <conditionalFormatting sqref="K53">
    <cfRule type="expression" dxfId="47" priority="48">
      <formula>OR((J53 &lt;&gt; K53), (INT(J53) &lt;&gt; J53))</formula>
    </cfRule>
  </conditionalFormatting>
  <conditionalFormatting sqref="K54">
    <cfRule type="expression" dxfId="48" priority="49">
      <formula>OR((J54 &lt;&gt; K54), (INT(J54) &lt;&gt; J54))</formula>
    </cfRule>
  </conditionalFormatting>
  <conditionalFormatting sqref="K55">
    <cfRule type="expression" dxfId="49" priority="50">
      <formula>OR((J55 &lt;&gt; K55), (INT(J55) &lt;&gt; J55))</formula>
    </cfRule>
  </conditionalFormatting>
  <conditionalFormatting sqref="K56">
    <cfRule type="expression" dxfId="50" priority="51">
      <formula>OR((J56 &lt;&gt; K56), (INT(J56) &lt;&gt; J56))</formula>
    </cfRule>
  </conditionalFormatting>
  <conditionalFormatting sqref="K57">
    <cfRule type="expression" dxfId="51" priority="52">
      <formula>OR((J57 &lt;&gt; K57), (INT(J57) &lt;&gt; J57))</formula>
    </cfRule>
  </conditionalFormatting>
  <conditionalFormatting sqref="K58">
    <cfRule type="expression" dxfId="52" priority="53">
      <formula>OR((J58 &lt;&gt; K58), (INT(J58) &lt;&gt; J58))</formula>
    </cfRule>
  </conditionalFormatting>
  <conditionalFormatting sqref="K59">
    <cfRule type="expression" dxfId="53" priority="54">
      <formula>OR((J59 &lt;&gt; K59), (INT(J59) &lt;&gt; J59))</formula>
    </cfRule>
  </conditionalFormatting>
  <conditionalFormatting sqref="K60">
    <cfRule type="expression" dxfId="54" priority="55">
      <formula>OR((J60 &lt;&gt; K60), (INT(J60) &lt;&gt; J60))</formula>
    </cfRule>
  </conditionalFormatting>
  <conditionalFormatting sqref="K61">
    <cfRule type="expression" dxfId="55" priority="56">
      <formula>OR((J61 &lt;&gt; K61), (INT(J61) &lt;&gt; J61))</formula>
    </cfRule>
  </conditionalFormatting>
  <conditionalFormatting sqref="K62">
    <cfRule type="expression" dxfId="56" priority="57">
      <formula>OR((J62 &lt;&gt; K62), (INT(J62) &lt;&gt; J62))</formula>
    </cfRule>
  </conditionalFormatting>
  <conditionalFormatting sqref="K63">
    <cfRule type="expression" dxfId="57" priority="58">
      <formula>OR((J63 &lt;&gt; K63), (INT(J63) &lt;&gt; J63))</formula>
    </cfRule>
  </conditionalFormatting>
  <conditionalFormatting sqref="K64">
    <cfRule type="expression" dxfId="58" priority="59">
      <formula>OR((J64 &lt;&gt; K64), (INT(J64) &lt;&gt; J64))</formula>
    </cfRule>
  </conditionalFormatting>
  <conditionalFormatting sqref="K65">
    <cfRule type="expression" dxfId="59" priority="60">
      <formula>OR((J65 &lt;&gt; K65), (INT(J65) &lt;&gt; J65))</formula>
    </cfRule>
  </conditionalFormatting>
  <conditionalFormatting sqref="K66">
    <cfRule type="expression" dxfId="60" priority="61">
      <formula>OR((J66 &lt;&gt; K66), (INT(J66) &lt;&gt; J66))</formula>
    </cfRule>
  </conditionalFormatting>
  <conditionalFormatting sqref="K67">
    <cfRule type="expression" dxfId="61" priority="62">
      <formula>OR((J67 &lt;&gt; K67), (INT(J67) &lt;&gt; J67))</formula>
    </cfRule>
  </conditionalFormatting>
  <conditionalFormatting sqref="K68">
    <cfRule type="expression" dxfId="62" priority="63">
      <formula>OR((J68 &lt;&gt; K68), (INT(J68) &lt;&gt; J68))</formula>
    </cfRule>
  </conditionalFormatting>
  <conditionalFormatting sqref="K69">
    <cfRule type="expression" dxfId="63" priority="64">
      <formula>OR((J69 &lt;&gt; K69), (INT(J69) &lt;&gt; J69))</formula>
    </cfRule>
  </conditionalFormatting>
  <conditionalFormatting sqref="K70">
    <cfRule type="expression" dxfId="64" priority="65">
      <formula>OR((J70 &lt;&gt; K70), (INT(J70) &lt;&gt; J70))</formula>
    </cfRule>
  </conditionalFormatting>
  <conditionalFormatting sqref="K71">
    <cfRule type="expression" dxfId="65" priority="66">
      <formula>OR((J71 &lt;&gt; K71), (INT(J71) &lt;&gt; J71))</formula>
    </cfRule>
  </conditionalFormatting>
  <conditionalFormatting sqref="K72">
    <cfRule type="expression" dxfId="66" priority="67">
      <formula>OR((J72 &lt;&gt; K72), (INT(J72) &lt;&gt; J72))</formula>
    </cfRule>
  </conditionalFormatting>
  <conditionalFormatting sqref="K73">
    <cfRule type="expression" dxfId="67" priority="68">
      <formula>OR((J73 &lt;&gt; K73), (INT(J73) &lt;&gt; J73))</formula>
    </cfRule>
  </conditionalFormatting>
  <conditionalFormatting sqref="K74">
    <cfRule type="expression" dxfId="68" priority="69">
      <formula>OR((J74 &lt;&gt; K74), (INT(J74) &lt;&gt; J74))</formula>
    </cfRule>
  </conditionalFormatting>
  <conditionalFormatting sqref="K75">
    <cfRule type="expression" dxfId="69" priority="70">
      <formula>OR((J75 &lt;&gt; K75), (INT(J75) &lt;&gt; J75))</formula>
    </cfRule>
  </conditionalFormatting>
  <conditionalFormatting sqref="K76">
    <cfRule type="expression" dxfId="70" priority="71">
      <formula>OR((J76 &lt;&gt; K76), (INT(J76) &lt;&gt; J76))</formula>
    </cfRule>
  </conditionalFormatting>
  <conditionalFormatting sqref="K77">
    <cfRule type="expression" dxfId="71" priority="72">
      <formula>OR((J77 &lt;&gt; K77), (INT(J77) &lt;&gt; J77))</formula>
    </cfRule>
  </conditionalFormatting>
  <conditionalFormatting sqref="K78">
    <cfRule type="expression" dxfId="72" priority="73">
      <formula>OR((J78 &lt;&gt; K78), (INT(J78) &lt;&gt; J78))</formula>
    </cfRule>
  </conditionalFormatting>
  <conditionalFormatting sqref="K79">
    <cfRule type="expression" dxfId="73" priority="74">
      <formula>OR((J79 &lt;&gt; K79), (INT(J79) &lt;&gt; J79))</formula>
    </cfRule>
  </conditionalFormatting>
  <conditionalFormatting sqref="K80">
    <cfRule type="expression" dxfId="74" priority="75">
      <formula>OR((J80 &lt;&gt; K80), (INT(J80) &lt;&gt; J80))</formula>
    </cfRule>
  </conditionalFormatting>
  <conditionalFormatting sqref="K81">
    <cfRule type="expression" dxfId="75" priority="76">
      <formula>OR((J81 &lt;&gt; K81), (INT(J81) &lt;&gt; J81))</formula>
    </cfRule>
  </conditionalFormatting>
  <conditionalFormatting sqref="K82">
    <cfRule type="expression" dxfId="76" priority="77">
      <formula>OR((J82 &lt;&gt; K82), (INT(J82) &lt;&gt; J82))</formula>
    </cfRule>
  </conditionalFormatting>
  <conditionalFormatting sqref="K83">
    <cfRule type="expression" dxfId="77" priority="78">
      <formula>OR((J83 &lt;&gt; K83), (INT(J83) &lt;&gt; J83))</formula>
    </cfRule>
  </conditionalFormatting>
  <conditionalFormatting sqref="K84">
    <cfRule type="expression" dxfId="78" priority="79">
      <formula>OR((J84 &lt;&gt; K84), (INT(J84) &lt;&gt; J84))</formula>
    </cfRule>
  </conditionalFormatting>
  <conditionalFormatting sqref="K85">
    <cfRule type="expression" dxfId="79" priority="80">
      <formula>OR((J85 &lt;&gt; K85), (INT(J85) &lt;&gt; J85))</formula>
    </cfRule>
  </conditionalFormatting>
  <conditionalFormatting sqref="K86">
    <cfRule type="expression" dxfId="80" priority="81">
      <formula>OR((J86 &lt;&gt; K86), (INT(J86) &lt;&gt; J86))</formula>
    </cfRule>
  </conditionalFormatting>
  <conditionalFormatting sqref="K87">
    <cfRule type="expression" dxfId="81" priority="82">
      <formula>OR((J87 &lt;&gt; K87), (INT(J87) &lt;&gt; J87))</formula>
    </cfRule>
  </conditionalFormatting>
  <conditionalFormatting sqref="K88">
    <cfRule type="expression" dxfId="82" priority="83">
      <formula>OR((J88 &lt;&gt; K88), (INT(J88) &lt;&gt; J88))</formula>
    </cfRule>
  </conditionalFormatting>
  <conditionalFormatting sqref="K89">
    <cfRule type="expression" dxfId="83" priority="84">
      <formula>OR((J89 &lt;&gt; K89), (INT(J89) &lt;&gt; J89))</formula>
    </cfRule>
  </conditionalFormatting>
  <conditionalFormatting sqref="K90">
    <cfRule type="expression" dxfId="84" priority="85">
      <formula>OR((J90 &lt;&gt; K90), (INT(J90) &lt;&gt; J90))</formula>
    </cfRule>
  </conditionalFormatting>
  <conditionalFormatting sqref="K91">
    <cfRule type="expression" dxfId="85" priority="86">
      <formula>OR((J91 &lt;&gt; K91), (INT(J91) &lt;&gt; J91))</formula>
    </cfRule>
  </conditionalFormatting>
  <conditionalFormatting sqref="K92">
    <cfRule type="expression" dxfId="86" priority="87">
      <formula>OR((J92 &lt;&gt; K92), (INT(J92) &lt;&gt; J92))</formula>
    </cfRule>
  </conditionalFormatting>
  <conditionalFormatting sqref="K93">
    <cfRule type="expression" dxfId="87" priority="88">
      <formula>OR((J93 &lt;&gt; K93), (INT(J93) &lt;&gt; J93))</formula>
    </cfRule>
  </conditionalFormatting>
  <conditionalFormatting sqref="K94">
    <cfRule type="expression" dxfId="88" priority="89">
      <formula>OR((J94 &lt;&gt; K94), (INT(J94) &lt;&gt; J94))</formula>
    </cfRule>
  </conditionalFormatting>
  <conditionalFormatting sqref="K95">
    <cfRule type="expression" dxfId="89" priority="90">
      <formula>OR((J95 &lt;&gt; K95), (INT(J95) &lt;&gt; J95))</formula>
    </cfRule>
  </conditionalFormatting>
  <conditionalFormatting sqref="K96">
    <cfRule type="expression" dxfId="90" priority="91">
      <formula>OR((J96 &lt;&gt; K96), (INT(J96) &lt;&gt; J96))</formula>
    </cfRule>
  </conditionalFormatting>
  <conditionalFormatting sqref="K97">
    <cfRule type="expression" dxfId="91" priority="92">
      <formula>OR((J97 &lt;&gt; K97), (INT(J97) &lt;&gt; J97))</formula>
    </cfRule>
  </conditionalFormatting>
  <conditionalFormatting sqref="K98">
    <cfRule type="expression" dxfId="92" priority="93">
      <formula>OR((J98 &lt;&gt; K98), (INT(J98) &lt;&gt; J98))</formula>
    </cfRule>
  </conditionalFormatting>
  <conditionalFormatting sqref="K99">
    <cfRule type="expression" dxfId="93" priority="94">
      <formula>OR((J99 &lt;&gt; K99), (INT(J99) &lt;&gt; J99))</formula>
    </cfRule>
  </conditionalFormatting>
  <conditionalFormatting sqref="K100">
    <cfRule type="expression" dxfId="94" priority="95">
      <formula>OR((J100 &lt;&gt; K100), (INT(J100) &lt;&gt; J100))</formula>
    </cfRule>
  </conditionalFormatting>
  <conditionalFormatting sqref="K101">
    <cfRule type="expression" dxfId="95" priority="96">
      <formula>OR((J101 &lt;&gt; K101), (INT(J101) &lt;&gt; J101))</formula>
    </cfRule>
  </conditionalFormatting>
  <conditionalFormatting sqref="K102">
    <cfRule type="expression" dxfId="96" priority="97">
      <formula>OR((J102 &lt;&gt; K102), (INT(J102) &lt;&gt; J102))</formula>
    </cfRule>
  </conditionalFormatting>
  <conditionalFormatting sqref="K103">
    <cfRule type="expression" dxfId="97" priority="98">
      <formula>OR((J103 &lt;&gt; K103), (INT(J103) &lt;&gt; J103))</formula>
    </cfRule>
  </conditionalFormatting>
  <conditionalFormatting sqref="K104">
    <cfRule type="expression" dxfId="98" priority="99">
      <formula>OR((J104 &lt;&gt; K104), (INT(J104) &lt;&gt; J104))</formula>
    </cfRule>
  </conditionalFormatting>
  <conditionalFormatting sqref="K105">
    <cfRule type="expression" dxfId="99" priority="100">
      <formula>OR((J105 &lt;&gt; K105), (INT(J105) &lt;&gt; J105))</formula>
    </cfRule>
  </conditionalFormatting>
  <conditionalFormatting sqref="K106">
    <cfRule type="expression" dxfId="100" priority="101">
      <formula>OR((J106 &lt;&gt; K106), (INT(J106) &lt;&gt; J106))</formula>
    </cfRule>
  </conditionalFormatting>
  <conditionalFormatting sqref="K107">
    <cfRule type="expression" dxfId="101" priority="102">
      <formula>OR((J107 &lt;&gt; K107), (INT(J107) &lt;&gt; J107))</formula>
    </cfRule>
  </conditionalFormatting>
  <conditionalFormatting sqref="K108">
    <cfRule type="expression" dxfId="102" priority="103">
      <formula>OR((J108 &lt;&gt; K108), (INT(J108) &lt;&gt; J108))</formula>
    </cfRule>
  </conditionalFormatting>
  <conditionalFormatting sqref="K109">
    <cfRule type="expression" dxfId="103" priority="104">
      <formula>OR((J109 &lt;&gt; K109), (INT(J109) &lt;&gt; J109))</formula>
    </cfRule>
  </conditionalFormatting>
  <conditionalFormatting sqref="K110">
    <cfRule type="expression" dxfId="104" priority="105">
      <formula>OR((J110 &lt;&gt; K110), (INT(J110) &lt;&gt; J110))</formula>
    </cfRule>
  </conditionalFormatting>
  <conditionalFormatting sqref="K111">
    <cfRule type="expression" dxfId="105" priority="106">
      <formula>OR((J111 &lt;&gt; K111), (INT(J111) &lt;&gt; J111))</formula>
    </cfRule>
  </conditionalFormatting>
  <conditionalFormatting sqref="K112">
    <cfRule type="expression" dxfId="106" priority="107">
      <formula>OR((J112 &lt;&gt; K112), (INT(J112) &lt;&gt; J112))</formula>
    </cfRule>
  </conditionalFormatting>
  <conditionalFormatting sqref="K113">
    <cfRule type="expression" dxfId="107" priority="108">
      <formula>OR((J113 &lt;&gt; K113), (INT(J113) &lt;&gt; J113))</formula>
    </cfRule>
  </conditionalFormatting>
  <conditionalFormatting sqref="K114">
    <cfRule type="expression" dxfId="108" priority="109">
      <formula>OR((J114 &lt;&gt; K114), (INT(J114) &lt;&gt; J114))</formula>
    </cfRule>
  </conditionalFormatting>
  <conditionalFormatting sqref="K115">
    <cfRule type="expression" dxfId="109" priority="110">
      <formula>OR((J115 &lt;&gt; K115), (INT(J115) &lt;&gt; J115))</formula>
    </cfRule>
  </conditionalFormatting>
  <conditionalFormatting sqref="K116">
    <cfRule type="expression" dxfId="110" priority="111">
      <formula>OR((J116 &lt;&gt; K116), (INT(J116) &lt;&gt; J116))</formula>
    </cfRule>
  </conditionalFormatting>
  <conditionalFormatting sqref="K117">
    <cfRule type="expression" dxfId="111" priority="112">
      <formula>OR((J117 &lt;&gt; K117), (INT(J117) &lt;&gt; J117))</formula>
    </cfRule>
  </conditionalFormatting>
  <conditionalFormatting sqref="K118">
    <cfRule type="expression" dxfId="112" priority="113">
      <formula>OR((J118 &lt;&gt; K118), (INT(J118) &lt;&gt; J118))</formula>
    </cfRule>
  </conditionalFormatting>
  <conditionalFormatting sqref="K119">
    <cfRule type="expression" dxfId="113" priority="114">
      <formula>OR((J119 &lt;&gt; K119), (INT(J119) &lt;&gt; J119))</formula>
    </cfRule>
  </conditionalFormatting>
  <conditionalFormatting sqref="K120">
    <cfRule type="expression" dxfId="114" priority="115">
      <formula>OR((J120 &lt;&gt; K120), (INT(J120) &lt;&gt; J120))</formula>
    </cfRule>
  </conditionalFormatting>
  <conditionalFormatting sqref="K121">
    <cfRule type="expression" dxfId="115" priority="116">
      <formula>OR((J121 &lt;&gt; K121), (INT(J121) &lt;&gt; J121))</formula>
    </cfRule>
  </conditionalFormatting>
  <conditionalFormatting sqref="K122">
    <cfRule type="expression" dxfId="116" priority="117">
      <formula>OR((J122 &lt;&gt; K122), (INT(J122) &lt;&gt; J122))</formula>
    </cfRule>
  </conditionalFormatting>
  <conditionalFormatting sqref="K123">
    <cfRule type="expression" dxfId="117" priority="118">
      <formula>OR((J123 &lt;&gt; K123), (INT(J123) &lt;&gt; J123))</formula>
    </cfRule>
  </conditionalFormatting>
  <conditionalFormatting sqref="K124">
    <cfRule type="expression" dxfId="118" priority="119">
      <formula>OR((J124 &lt;&gt; K124), (INT(J124) &lt;&gt; J124))</formula>
    </cfRule>
  </conditionalFormatting>
  <conditionalFormatting sqref="K125">
    <cfRule type="expression" dxfId="119" priority="120">
      <formula>OR((J125 &lt;&gt; K125), (INT(J125) &lt;&gt; J125))</formula>
    </cfRule>
  </conditionalFormatting>
  <dataValidations count="3">
    <dataValidation type="whole" operator="between" sqref="M3" allowBlank="true" errorStyle="stop" showErrorMessage="true" errorTitle="Validation error" error="Enter a whole number between 1 and 25">
      <formula1>1</formula1>
      <formula2>25</formula2>
    </dataValidation>
    <dataValidation type="whole" operator="greaterThanOrEqual" sqref="M6:M126 N6:N126 O6:O126 P6:P126 Q6:Q126 R6:R126 S6:S126 T6:T126 U6:U126 V6:V126 W6:W126 X6:X126 Y6:Y126 Z6:Z126 AA6:AA126 AB6:AB126 AC6:AC126 AD6:AD126 AE6:AE126 AF6:AF126 AG6:AG126 AH6:AH126 AI6:AI126 AJ6:AJ126 AK6:AK126" allowBlank="true" errorStyle="stop" showErrorMessage="true" errorTitle="Validation error" error="Enter a whole number greater than or equal to 0">
      <formula1>0</formula1>
    </dataValidation>
    <dataValidation type="decimal" operator="greaterThan" sqref="M128:M131 N128:N131 O128:O131 P128:P131 Q128:Q131 R128:R131 S128:S131 T128:T131 U128:U131 V128:V131 W128:W131 X128:X131 Y128:Y131 Z128:Z131 AA128:AA131 AB128:AB131 AC128:AC131 AD128:AD131 AE128:AE131 AF128:AF131 AG128:AG131 AH128:AH131 AI128:AI131 AJ128:AJ131 AK128:AK131" allowBlank="true" errorStyle="stop" showErrorMessage="true" errorTitle="Validation error" error="Enter a number greater than 0">
      <formula1>0.0</formula1>
    </dataValidation>
  </dataValidations>
  <pageMargins bottom="0.75" footer="0.3" header="0.3" left="0.7" right="0.7" top="0.75"/>
</worksheet>
</file>

<file path=xl/worksheets/sheet2.xml><?xml version="1.0" encoding="utf-8"?>
<worksheet xmlns="http://schemas.openxmlformats.org/spreadsheetml/2006/main">
  <dimension ref="A1:A10"/>
  <sheetViews>
    <sheetView workbookViewId="0"/>
  </sheetViews>
  <sheetFormatPr defaultRowHeight="15.0"/>
  <cols>
    <col min="1" max="1" width="120.0" customWidth="true"/>
  </cols>
  <sheetData>
    <row r="1">
      <c r="A1" t="s" s="121">
        <v>624</v>
      </c>
    </row>
    <row r="2">
      <c r="A2" t="s" s="122">
        <v>625</v>
      </c>
    </row>
    <row r="3">
      <c r="A3" t="s" s="123">
        <v>626</v>
      </c>
    </row>
    <row r="4">
      <c r="A4" t="s" s="124">
        <v>627</v>
      </c>
    </row>
    <row r="5">
      <c r="A5" t="s" s="125">
        <v>628</v>
      </c>
    </row>
    <row r="6">
      <c r="A6" t="s" s="126">
        <v>629</v>
      </c>
    </row>
    <row r="7">
      <c r="A7" t="s" s="127">
        <v>630</v>
      </c>
    </row>
    <row r="8">
      <c r="A8" t="s" s="128">
        <v>631</v>
      </c>
    </row>
    <row r="9">
      <c r="A9" t="s" s="129">
        <v>632</v>
      </c>
    </row>
    <row r="10"/>
  </sheetData>
  <sheetProtection password="DFB5" sheet="true" scenarios="true" objects="true"/>
  <pageMargins bottom="0.75" footer="0.3" header="0.3" left="0.7" right="0.7" top="0.75"/>
</worksheet>
</file>

<file path=xl/worksheets/sheet3.xml><?xml version="1.0" encoding="utf-8"?>
<worksheet xmlns="http://schemas.openxmlformats.org/spreadsheetml/2006/main">
  <dimension ref="A1:B6"/>
  <sheetViews>
    <sheetView workbookViewId="0"/>
  </sheetViews>
  <sheetFormatPr defaultRowHeight="15.0"/>
  <cols>
    <col min="1" max="1" width="25.0" customWidth="true"/>
    <col min="2" max="2" width="25.0" customWidth="true"/>
  </cols>
  <sheetData>
    <row r="1">
      <c r="A1" t="s" s="130">
        <v>633</v>
      </c>
      <c r="B1" t="s" s="131">
        <v>634</v>
      </c>
    </row>
    <row r="2">
      <c r="A2" t="s" s="132">
        <v>635</v>
      </c>
      <c r="B2" t="s" s="133">
        <v>636</v>
      </c>
    </row>
    <row r="3">
      <c r="A3" t="s" s="134">
        <v>637</v>
      </c>
      <c r="B3" t="s" s="135">
        <v>638</v>
      </c>
    </row>
    <row r="4">
      <c r="A4" t="s" s="136">
        <v>639</v>
      </c>
      <c r="B4" t="s" s="137">
        <v>640</v>
      </c>
    </row>
    <row r="5">
      <c r="A5" t="s" s="138">
        <v>641</v>
      </c>
      <c r="B5" t="n" s="139">
        <v>1.0</v>
      </c>
    </row>
    <row r="6"/>
  </sheetData>
  <sheetProtection password="DFB5" sheet="true" scenarios="true" objects="true"/>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2025-01-16T11:51:07Z</dcterms:created>
  <dc:creator>Apache POI</dc:creator>
</cp:coreProperties>
</file>